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bfcbd98ffa285b1/Finaccion 2023/Finaccion SERCOTEC 2019-2023/Archivos Finaccion 2022/Finaccion 2021/Documentos/Zoom/2023-05-15 16.47.09 SFPN/3. Descargables/"/>
    </mc:Choice>
  </mc:AlternateContent>
  <xr:revisionPtr revIDLastSave="0" documentId="8_{C21D8CDD-7FF9-4258-8583-006DEAC43287}" xr6:coauthVersionLast="47" xr6:coauthVersionMax="47" xr10:uidLastSave="{00000000-0000-0000-0000-000000000000}"/>
  <bookViews>
    <workbookView xWindow="-110" yWindow="-110" windowWidth="19420" windowHeight="10300" firstSheet="7" activeTab="8" xr2:uid="{00000000-000D-0000-FFFF-FFFF00000000}"/>
  </bookViews>
  <sheets>
    <sheet name="2019" sheetId="2" r:id="rId1"/>
    <sheet name="Presupuesto 2020" sheetId="9" r:id="rId2"/>
    <sheet name="Enero 2020" sheetId="3" r:id="rId3"/>
    <sheet name="Febrero 2020 " sheetId="4" r:id="rId4"/>
    <sheet name="Marzo 2020 " sheetId="5" r:id="rId5"/>
    <sheet name="Venta real 2020" sheetId="6" r:id="rId6"/>
    <sheet name="Presupuesto 2021" sheetId="8" r:id="rId7"/>
    <sheet name="Venta 2021" sheetId="10" r:id="rId8"/>
    <sheet name="Presupuesto 2023" sheetId="12" r:id="rId9"/>
    <sheet name="Boton derecho" sheetId="13" r:id="rId10"/>
    <sheet name="IVA mensual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1" l="1"/>
  <c r="F9" i="12"/>
  <c r="F25" i="12"/>
  <c r="O26" i="13" l="1"/>
  <c r="M24" i="13"/>
  <c r="G24" i="13"/>
  <c r="G25" i="13" s="1"/>
  <c r="N23" i="13"/>
  <c r="N24" i="13" s="1"/>
  <c r="M23" i="13"/>
  <c r="L23" i="13"/>
  <c r="K23" i="13"/>
  <c r="J23" i="13"/>
  <c r="I23" i="13"/>
  <c r="H23" i="13"/>
  <c r="H24" i="13" s="1"/>
  <c r="G23" i="13"/>
  <c r="F23" i="13"/>
  <c r="E23" i="13"/>
  <c r="D23" i="13"/>
  <c r="C23" i="13"/>
  <c r="O23" i="13" s="1"/>
  <c r="N22" i="13"/>
  <c r="M22" i="13"/>
  <c r="L22" i="13"/>
  <c r="L24" i="13" s="1"/>
  <c r="K22" i="13"/>
  <c r="K24" i="13" s="1"/>
  <c r="J22" i="13"/>
  <c r="J24" i="13" s="1"/>
  <c r="I22" i="13"/>
  <c r="I24" i="13" s="1"/>
  <c r="H22" i="13"/>
  <c r="G22" i="13"/>
  <c r="F22" i="13"/>
  <c r="F24" i="13" s="1"/>
  <c r="E22" i="13"/>
  <c r="E24" i="13" s="1"/>
  <c r="D22" i="13"/>
  <c r="D24" i="13" s="1"/>
  <c r="C22" i="13"/>
  <c r="O22" i="13" s="1"/>
  <c r="O21" i="13"/>
  <c r="O20" i="13"/>
  <c r="N19" i="13"/>
  <c r="N25" i="13" s="1"/>
  <c r="M19" i="13"/>
  <c r="M25" i="13" s="1"/>
  <c r="L19" i="13"/>
  <c r="K19" i="13"/>
  <c r="K25" i="13" s="1"/>
  <c r="J19" i="13"/>
  <c r="J25" i="13" s="1"/>
  <c r="I19" i="13"/>
  <c r="I25" i="13" s="1"/>
  <c r="H19" i="13"/>
  <c r="H25" i="13" s="1"/>
  <c r="G19" i="13"/>
  <c r="F19" i="13"/>
  <c r="E19" i="13"/>
  <c r="E25" i="13" s="1"/>
  <c r="D19" i="13"/>
  <c r="D25" i="13" s="1"/>
  <c r="C19" i="13"/>
  <c r="O18" i="13"/>
  <c r="O17" i="13"/>
  <c r="O16" i="13"/>
  <c r="O15" i="13"/>
  <c r="O14" i="13"/>
  <c r="O13" i="13"/>
  <c r="N11" i="13"/>
  <c r="N27" i="13" s="1"/>
  <c r="H11" i="13"/>
  <c r="N10" i="13"/>
  <c r="M10" i="13"/>
  <c r="L10" i="13"/>
  <c r="K10" i="13"/>
  <c r="J10" i="13"/>
  <c r="I10" i="13"/>
  <c r="I11" i="13" s="1"/>
  <c r="H10" i="13"/>
  <c r="G10" i="13"/>
  <c r="F10" i="13"/>
  <c r="E10" i="13"/>
  <c r="D10" i="13"/>
  <c r="C10" i="13"/>
  <c r="C11" i="13" s="1"/>
  <c r="N9" i="13"/>
  <c r="M9" i="13"/>
  <c r="M11" i="13" s="1"/>
  <c r="M27" i="13" s="1"/>
  <c r="L9" i="13"/>
  <c r="L11" i="13" s="1"/>
  <c r="K9" i="13"/>
  <c r="K11" i="13" s="1"/>
  <c r="K27" i="13" s="1"/>
  <c r="J9" i="13"/>
  <c r="J11" i="13" s="1"/>
  <c r="J27" i="13" s="1"/>
  <c r="I9" i="13"/>
  <c r="H9" i="13"/>
  <c r="G9" i="13"/>
  <c r="G11" i="13" s="1"/>
  <c r="G27" i="13" s="1"/>
  <c r="F9" i="13"/>
  <c r="F11" i="13" s="1"/>
  <c r="E9" i="13"/>
  <c r="E11" i="13" s="1"/>
  <c r="E27" i="13" s="1"/>
  <c r="D9" i="13"/>
  <c r="D11" i="13" s="1"/>
  <c r="D27" i="13" s="1"/>
  <c r="C9" i="13"/>
  <c r="O9" i="13" s="1"/>
  <c r="N8" i="13"/>
  <c r="M8" i="13"/>
  <c r="L8" i="13"/>
  <c r="K8" i="13"/>
  <c r="J8" i="13"/>
  <c r="I8" i="13"/>
  <c r="H8" i="13"/>
  <c r="G8" i="13"/>
  <c r="F8" i="13"/>
  <c r="E8" i="13"/>
  <c r="D8" i="13"/>
  <c r="C8" i="13"/>
  <c r="O8" i="13" s="1"/>
  <c r="O7" i="13"/>
  <c r="O6" i="13"/>
  <c r="H9" i="12"/>
  <c r="G9" i="12"/>
  <c r="F25" i="13" l="1"/>
  <c r="F27" i="13" s="1"/>
  <c r="L25" i="13"/>
  <c r="L27" i="13"/>
  <c r="O11" i="13"/>
  <c r="O12" i="13" s="1"/>
  <c r="I27" i="13"/>
  <c r="H27" i="13"/>
  <c r="O10" i="13"/>
  <c r="C24" i="13"/>
  <c r="O24" i="13" s="1"/>
  <c r="O19" i="13"/>
  <c r="C25" i="13" l="1"/>
  <c r="O25" i="13" l="1"/>
  <c r="C27" i="13"/>
  <c r="O27" i="13" s="1"/>
  <c r="I8" i="11" l="1"/>
  <c r="I10" i="11" s="1"/>
  <c r="I6" i="11"/>
  <c r="J6" i="11"/>
  <c r="O12" i="8" l="1"/>
  <c r="O26" i="12"/>
  <c r="J24" i="12"/>
  <c r="N23" i="12"/>
  <c r="M23" i="12"/>
  <c r="L23" i="12"/>
  <c r="K23" i="12"/>
  <c r="J23" i="12"/>
  <c r="I23" i="12"/>
  <c r="H23" i="12"/>
  <c r="G23" i="12"/>
  <c r="F23" i="12"/>
  <c r="E23" i="12"/>
  <c r="D23" i="12"/>
  <c r="C23" i="12"/>
  <c r="N22" i="12"/>
  <c r="N24" i="12" s="1"/>
  <c r="M22" i="12"/>
  <c r="M24" i="12" s="1"/>
  <c r="L22" i="12"/>
  <c r="L24" i="12" s="1"/>
  <c r="K22" i="12"/>
  <c r="J22" i="12"/>
  <c r="I22" i="12"/>
  <c r="I24" i="12" s="1"/>
  <c r="H22" i="12"/>
  <c r="H24" i="12" s="1"/>
  <c r="G22" i="12"/>
  <c r="G24" i="12" s="1"/>
  <c r="F22" i="12"/>
  <c r="E22" i="12"/>
  <c r="D22" i="12"/>
  <c r="C22" i="12"/>
  <c r="C24" i="12" s="1"/>
  <c r="O21" i="12"/>
  <c r="O20" i="12"/>
  <c r="N19" i="12"/>
  <c r="M19" i="12"/>
  <c r="L19" i="12"/>
  <c r="K19" i="12"/>
  <c r="J19" i="12"/>
  <c r="J25" i="12" s="1"/>
  <c r="I19" i="12"/>
  <c r="H19" i="12"/>
  <c r="G19" i="12"/>
  <c r="F19" i="12"/>
  <c r="E19" i="12"/>
  <c r="D19" i="12"/>
  <c r="C19" i="12"/>
  <c r="O18" i="12"/>
  <c r="O17" i="12"/>
  <c r="O16" i="12"/>
  <c r="O15" i="12"/>
  <c r="O14" i="12"/>
  <c r="O13" i="12"/>
  <c r="N10" i="12"/>
  <c r="M10" i="12"/>
  <c r="L10" i="12"/>
  <c r="K10" i="12"/>
  <c r="J10" i="12"/>
  <c r="I10" i="12"/>
  <c r="H10" i="12"/>
  <c r="G10" i="12"/>
  <c r="F10" i="12"/>
  <c r="E10" i="12"/>
  <c r="D10" i="12"/>
  <c r="C10" i="12"/>
  <c r="N9" i="12"/>
  <c r="N11" i="12" s="1"/>
  <c r="M9" i="12"/>
  <c r="M11" i="12" s="1"/>
  <c r="L9" i="12"/>
  <c r="K9" i="12"/>
  <c r="K11" i="12" s="1"/>
  <c r="J9" i="12"/>
  <c r="J11" i="12" s="1"/>
  <c r="I9" i="12"/>
  <c r="H11" i="12"/>
  <c r="G11" i="12"/>
  <c r="E9" i="12"/>
  <c r="D9" i="12"/>
  <c r="C9" i="12"/>
  <c r="N8" i="12"/>
  <c r="M8" i="12"/>
  <c r="L8" i="12"/>
  <c r="K8" i="12"/>
  <c r="J8" i="12"/>
  <c r="I8" i="12"/>
  <c r="H8" i="12"/>
  <c r="G8" i="12"/>
  <c r="F8" i="12"/>
  <c r="E8" i="12"/>
  <c r="D8" i="12"/>
  <c r="C8" i="12"/>
  <c r="O7" i="12"/>
  <c r="O6" i="12"/>
  <c r="H6" i="11"/>
  <c r="H11" i="10"/>
  <c r="G9" i="10"/>
  <c r="H9" i="10"/>
  <c r="I9" i="10"/>
  <c r="J9" i="10"/>
  <c r="E9" i="10"/>
  <c r="D9" i="10"/>
  <c r="C9" i="10"/>
  <c r="D24" i="12" l="1"/>
  <c r="D25" i="12" s="1"/>
  <c r="E11" i="12"/>
  <c r="M25" i="12"/>
  <c r="M27" i="12" s="1"/>
  <c r="F11" i="12"/>
  <c r="F27" i="12" s="1"/>
  <c r="I11" i="12"/>
  <c r="L11" i="12"/>
  <c r="K24" i="12"/>
  <c r="O9" i="12"/>
  <c r="G25" i="12"/>
  <c r="G27" i="12" s="1"/>
  <c r="F24" i="12"/>
  <c r="E24" i="12"/>
  <c r="E25" i="12" s="1"/>
  <c r="E27" i="12" s="1"/>
  <c r="O8" i="12"/>
  <c r="D11" i="12"/>
  <c r="O23" i="12"/>
  <c r="C11" i="12"/>
  <c r="C27" i="12" s="1"/>
  <c r="J27" i="12"/>
  <c r="K25" i="12"/>
  <c r="K27" i="12" s="1"/>
  <c r="L25" i="12"/>
  <c r="H25" i="12"/>
  <c r="H27" i="12" s="1"/>
  <c r="N25" i="12"/>
  <c r="N27" i="12" s="1"/>
  <c r="I25" i="12"/>
  <c r="O22" i="12"/>
  <c r="O10" i="12"/>
  <c r="O19" i="12"/>
  <c r="H27" i="10"/>
  <c r="I11" i="10"/>
  <c r="N23" i="8"/>
  <c r="M23" i="8"/>
  <c r="L23" i="8"/>
  <c r="K23" i="8"/>
  <c r="J23" i="8"/>
  <c r="I23" i="8"/>
  <c r="H23" i="8"/>
  <c r="G23" i="8"/>
  <c r="F23" i="8"/>
  <c r="E23" i="8"/>
  <c r="D23" i="8"/>
  <c r="C23" i="8"/>
  <c r="N22" i="10"/>
  <c r="M22" i="10"/>
  <c r="L22" i="10"/>
  <c r="K22" i="10"/>
  <c r="J22" i="10"/>
  <c r="I22" i="10"/>
  <c r="H22" i="10"/>
  <c r="G22" i="10"/>
  <c r="F22" i="10"/>
  <c r="E22" i="10"/>
  <c r="D22" i="10"/>
  <c r="C22" i="10"/>
  <c r="N23" i="10"/>
  <c r="M23" i="10"/>
  <c r="L23" i="10"/>
  <c r="K23" i="10"/>
  <c r="J23" i="10"/>
  <c r="I23" i="10"/>
  <c r="H23" i="10"/>
  <c r="G23" i="10"/>
  <c r="F23" i="10"/>
  <c r="E23" i="10"/>
  <c r="D23" i="10"/>
  <c r="C23" i="10"/>
  <c r="D10" i="11"/>
  <c r="E10" i="11"/>
  <c r="F10" i="11"/>
  <c r="G10" i="11"/>
  <c r="K10" i="11"/>
  <c r="L10" i="11"/>
  <c r="M10" i="11"/>
  <c r="N10" i="11"/>
  <c r="M8" i="11"/>
  <c r="N8" i="11"/>
  <c r="N6" i="11"/>
  <c r="M6" i="11"/>
  <c r="L6" i="11"/>
  <c r="L8" i="11" s="1"/>
  <c r="K6" i="11"/>
  <c r="K8" i="11" s="1"/>
  <c r="J8" i="11"/>
  <c r="J10" i="11" s="1"/>
  <c r="G6" i="11"/>
  <c r="G8" i="11" s="1"/>
  <c r="F6" i="11"/>
  <c r="F8" i="11" s="1"/>
  <c r="E6" i="11"/>
  <c r="E8" i="11" s="1"/>
  <c r="D6" i="11"/>
  <c r="D8" i="11" s="1"/>
  <c r="C6" i="11"/>
  <c r="C12" i="11" s="1"/>
  <c r="O26" i="10"/>
  <c r="M24" i="10"/>
  <c r="G24" i="10"/>
  <c r="N24" i="10"/>
  <c r="H24" i="10"/>
  <c r="O21" i="10"/>
  <c r="O20" i="10"/>
  <c r="N19" i="10"/>
  <c r="M19" i="10"/>
  <c r="L19" i="10"/>
  <c r="K19" i="10"/>
  <c r="J19" i="10"/>
  <c r="I19" i="10"/>
  <c r="H19" i="10"/>
  <c r="G19" i="10"/>
  <c r="F19" i="10"/>
  <c r="E19" i="10"/>
  <c r="D19" i="10"/>
  <c r="C19" i="10"/>
  <c r="O18" i="10"/>
  <c r="O17" i="10"/>
  <c r="O16" i="10"/>
  <c r="O15" i="10"/>
  <c r="O14" i="10"/>
  <c r="O13" i="10"/>
  <c r="N11" i="10"/>
  <c r="M11" i="10"/>
  <c r="G11" i="10"/>
  <c r="N10" i="10"/>
  <c r="M10" i="10"/>
  <c r="L10" i="10"/>
  <c r="K10" i="10"/>
  <c r="J10" i="10"/>
  <c r="I10" i="10"/>
  <c r="H10" i="10"/>
  <c r="G10" i="10"/>
  <c r="F10" i="10"/>
  <c r="E10" i="10"/>
  <c r="D10" i="10"/>
  <c r="C10" i="10"/>
  <c r="N9" i="10"/>
  <c r="M9" i="10"/>
  <c r="L9" i="10"/>
  <c r="L11" i="10" s="1"/>
  <c r="K9" i="10"/>
  <c r="K11" i="10" s="1"/>
  <c r="J11" i="10"/>
  <c r="F9" i="10"/>
  <c r="F11" i="10" s="1"/>
  <c r="E11" i="10"/>
  <c r="D11" i="10"/>
  <c r="N8" i="10"/>
  <c r="M8" i="10"/>
  <c r="L8" i="10"/>
  <c r="K8" i="10"/>
  <c r="J8" i="10"/>
  <c r="I8" i="10"/>
  <c r="H8" i="10"/>
  <c r="G8" i="10"/>
  <c r="F8" i="10"/>
  <c r="E8" i="10"/>
  <c r="D8" i="10"/>
  <c r="C8" i="10"/>
  <c r="O7" i="10"/>
  <c r="O6" i="10"/>
  <c r="O26" i="8"/>
  <c r="L24" i="8"/>
  <c r="G24" i="8"/>
  <c r="N22" i="8"/>
  <c r="N24" i="8" s="1"/>
  <c r="M22" i="8"/>
  <c r="M24" i="8" s="1"/>
  <c r="L22" i="8"/>
  <c r="K22" i="8"/>
  <c r="K24" i="8" s="1"/>
  <c r="J22" i="8"/>
  <c r="J24" i="8" s="1"/>
  <c r="I22" i="8"/>
  <c r="H22" i="8"/>
  <c r="H24" i="8" s="1"/>
  <c r="G22" i="8"/>
  <c r="F22" i="8"/>
  <c r="F24" i="8" s="1"/>
  <c r="E22" i="8"/>
  <c r="E24" i="8" s="1"/>
  <c r="D22" i="8"/>
  <c r="D24" i="8" s="1"/>
  <c r="C22" i="8"/>
  <c r="C24" i="8" s="1"/>
  <c r="O21" i="8"/>
  <c r="O20" i="8"/>
  <c r="N19" i="8"/>
  <c r="M19" i="8"/>
  <c r="L19" i="8"/>
  <c r="K19" i="8"/>
  <c r="K25" i="8" s="1"/>
  <c r="J19" i="8"/>
  <c r="I19" i="8"/>
  <c r="H19" i="8"/>
  <c r="G19" i="8"/>
  <c r="F19" i="8"/>
  <c r="E19" i="8"/>
  <c r="D19" i="8"/>
  <c r="C19" i="8"/>
  <c r="O18" i="8"/>
  <c r="O17" i="8"/>
  <c r="O16" i="8"/>
  <c r="O15" i="8"/>
  <c r="O14" i="8"/>
  <c r="O13" i="8"/>
  <c r="G11" i="8"/>
  <c r="N10" i="8"/>
  <c r="N11" i="8" s="1"/>
  <c r="M10" i="8"/>
  <c r="M11" i="8" s="1"/>
  <c r="L10" i="8"/>
  <c r="K10" i="8"/>
  <c r="J10" i="8"/>
  <c r="I10" i="8"/>
  <c r="H10" i="8"/>
  <c r="G10" i="8"/>
  <c r="F10" i="8"/>
  <c r="E10" i="8"/>
  <c r="D10" i="8"/>
  <c r="C10" i="8"/>
  <c r="N9" i="8"/>
  <c r="M9" i="8"/>
  <c r="L9" i="8"/>
  <c r="L11" i="8" s="1"/>
  <c r="K9" i="8"/>
  <c r="K11" i="8" s="1"/>
  <c r="J9" i="8"/>
  <c r="J11" i="8" s="1"/>
  <c r="I9" i="8"/>
  <c r="H9" i="8"/>
  <c r="G9" i="8"/>
  <c r="F9" i="8"/>
  <c r="F11" i="8" s="1"/>
  <c r="E9" i="8"/>
  <c r="E11" i="8" s="1"/>
  <c r="D9" i="8"/>
  <c r="D11" i="8" s="1"/>
  <c r="C9" i="8"/>
  <c r="O9" i="8" s="1"/>
  <c r="N8" i="8"/>
  <c r="M8" i="8"/>
  <c r="L8" i="8"/>
  <c r="K8" i="8"/>
  <c r="J8" i="8"/>
  <c r="I8" i="8"/>
  <c r="H8" i="8"/>
  <c r="G8" i="8"/>
  <c r="F8" i="8"/>
  <c r="E8" i="8"/>
  <c r="D8" i="8"/>
  <c r="C8" i="8"/>
  <c r="O7" i="8"/>
  <c r="O6" i="8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N24" i="6"/>
  <c r="K24" i="6"/>
  <c r="N23" i="6"/>
  <c r="M23" i="6"/>
  <c r="L23" i="6"/>
  <c r="K23" i="6"/>
  <c r="J23" i="6"/>
  <c r="N22" i="6"/>
  <c r="M22" i="6"/>
  <c r="M24" i="6" s="1"/>
  <c r="M25" i="6" s="1"/>
  <c r="L22" i="6"/>
  <c r="L24" i="6" s="1"/>
  <c r="L25" i="6" s="1"/>
  <c r="K22" i="6"/>
  <c r="J22" i="6"/>
  <c r="J24" i="6" s="1"/>
  <c r="N19" i="6"/>
  <c r="N25" i="6" s="1"/>
  <c r="M19" i="6"/>
  <c r="L19" i="6"/>
  <c r="K19" i="6"/>
  <c r="K25" i="6" s="1"/>
  <c r="J19" i="6"/>
  <c r="M11" i="6"/>
  <c r="J11" i="6"/>
  <c r="N10" i="6"/>
  <c r="M10" i="6"/>
  <c r="L10" i="6"/>
  <c r="K10" i="6"/>
  <c r="J10" i="6"/>
  <c r="N9" i="6"/>
  <c r="N11" i="6" s="1"/>
  <c r="M9" i="6"/>
  <c r="L9" i="6"/>
  <c r="L11" i="6" s="1"/>
  <c r="K9" i="6"/>
  <c r="K11" i="6" s="1"/>
  <c r="J9" i="6"/>
  <c r="N8" i="6"/>
  <c r="M8" i="6"/>
  <c r="L8" i="6"/>
  <c r="K8" i="6"/>
  <c r="J8" i="6"/>
  <c r="I24" i="6"/>
  <c r="I23" i="6"/>
  <c r="H23" i="6"/>
  <c r="G23" i="6"/>
  <c r="I22" i="6"/>
  <c r="H22" i="6"/>
  <c r="H24" i="6" s="1"/>
  <c r="G22" i="6"/>
  <c r="G24" i="6" s="1"/>
  <c r="I19" i="6"/>
  <c r="I25" i="6" s="1"/>
  <c r="H19" i="6"/>
  <c r="G19" i="6"/>
  <c r="I11" i="6"/>
  <c r="I10" i="6"/>
  <c r="H10" i="6"/>
  <c r="H11" i="6" s="1"/>
  <c r="G10" i="6"/>
  <c r="I9" i="6"/>
  <c r="H9" i="6"/>
  <c r="G9" i="6"/>
  <c r="G11" i="6" s="1"/>
  <c r="I8" i="6"/>
  <c r="H8" i="6"/>
  <c r="G8" i="6"/>
  <c r="O26" i="9"/>
  <c r="L24" i="9"/>
  <c r="H24" i="9"/>
  <c r="H25" i="9" s="1"/>
  <c r="D24" i="9"/>
  <c r="D25" i="9" s="1"/>
  <c r="N23" i="9"/>
  <c r="M23" i="9"/>
  <c r="M24" i="9" s="1"/>
  <c r="L23" i="9"/>
  <c r="K23" i="9"/>
  <c r="J23" i="9"/>
  <c r="I23" i="9"/>
  <c r="I24" i="9" s="1"/>
  <c r="H23" i="9"/>
  <c r="G23" i="9"/>
  <c r="F23" i="9"/>
  <c r="E23" i="9"/>
  <c r="E24" i="9" s="1"/>
  <c r="D23" i="9"/>
  <c r="C23" i="9"/>
  <c r="N22" i="9"/>
  <c r="N24" i="9" s="1"/>
  <c r="M22" i="9"/>
  <c r="L22" i="9"/>
  <c r="K22" i="9"/>
  <c r="K24" i="9" s="1"/>
  <c r="K25" i="9" s="1"/>
  <c r="J22" i="9"/>
  <c r="J24" i="9" s="1"/>
  <c r="I22" i="9"/>
  <c r="H22" i="9"/>
  <c r="G22" i="9"/>
  <c r="G24" i="9" s="1"/>
  <c r="G25" i="9" s="1"/>
  <c r="F22" i="9"/>
  <c r="F24" i="9" s="1"/>
  <c r="E22" i="9"/>
  <c r="D22" i="9"/>
  <c r="C22" i="9"/>
  <c r="C24" i="9" s="1"/>
  <c r="O21" i="9"/>
  <c r="O20" i="9"/>
  <c r="N19" i="9"/>
  <c r="N25" i="9" s="1"/>
  <c r="M19" i="9"/>
  <c r="L19" i="9"/>
  <c r="K19" i="9"/>
  <c r="J19" i="9"/>
  <c r="I19" i="9"/>
  <c r="I25" i="9" s="1"/>
  <c r="H19" i="9"/>
  <c r="G19" i="9"/>
  <c r="F19" i="9"/>
  <c r="F25" i="9" s="1"/>
  <c r="E19" i="9"/>
  <c r="E25" i="9" s="1"/>
  <c r="D19" i="9"/>
  <c r="C19" i="9"/>
  <c r="O18" i="9"/>
  <c r="O17" i="9"/>
  <c r="O16" i="9"/>
  <c r="O15" i="9"/>
  <c r="O14" i="9"/>
  <c r="O13" i="9"/>
  <c r="O12" i="9"/>
  <c r="M11" i="9"/>
  <c r="I11" i="9"/>
  <c r="E11" i="9"/>
  <c r="E27" i="9" s="1"/>
  <c r="N10" i="9"/>
  <c r="M10" i="9"/>
  <c r="L10" i="9"/>
  <c r="K10" i="9"/>
  <c r="J10" i="9"/>
  <c r="I10" i="9"/>
  <c r="H10" i="9"/>
  <c r="G10" i="9"/>
  <c r="F10" i="9"/>
  <c r="F11" i="9" s="1"/>
  <c r="F27" i="9" s="1"/>
  <c r="E10" i="9"/>
  <c r="D10" i="9"/>
  <c r="C10" i="9"/>
  <c r="N9" i="9"/>
  <c r="M9" i="9"/>
  <c r="L9" i="9"/>
  <c r="L11" i="9" s="1"/>
  <c r="K9" i="9"/>
  <c r="K11" i="9" s="1"/>
  <c r="K27" i="9" s="1"/>
  <c r="J9" i="9"/>
  <c r="I9" i="9"/>
  <c r="H9" i="9"/>
  <c r="H11" i="9" s="1"/>
  <c r="H27" i="9" s="1"/>
  <c r="G9" i="9"/>
  <c r="G11" i="9" s="1"/>
  <c r="G27" i="9" s="1"/>
  <c r="F9" i="9"/>
  <c r="E9" i="9"/>
  <c r="D9" i="9"/>
  <c r="D11" i="9" s="1"/>
  <c r="C9" i="9"/>
  <c r="C11" i="9" s="1"/>
  <c r="N8" i="9"/>
  <c r="M8" i="9"/>
  <c r="L8" i="9"/>
  <c r="K8" i="9"/>
  <c r="J8" i="9"/>
  <c r="I8" i="9"/>
  <c r="H8" i="9"/>
  <c r="G8" i="9"/>
  <c r="F8" i="9"/>
  <c r="E8" i="9"/>
  <c r="D8" i="9"/>
  <c r="C8" i="9"/>
  <c r="O7" i="9"/>
  <c r="O6" i="9"/>
  <c r="F23" i="6"/>
  <c r="F22" i="6"/>
  <c r="F19" i="6"/>
  <c r="F10" i="6"/>
  <c r="F9" i="6"/>
  <c r="F8" i="6"/>
  <c r="E23" i="6"/>
  <c r="D23" i="6"/>
  <c r="C23" i="6"/>
  <c r="E22" i="6"/>
  <c r="D22" i="6"/>
  <c r="D24" i="6" s="1"/>
  <c r="C22" i="6"/>
  <c r="C24" i="6" s="1"/>
  <c r="E19" i="6"/>
  <c r="D19" i="6"/>
  <c r="C19" i="6"/>
  <c r="C25" i="6" s="1"/>
  <c r="E10" i="6"/>
  <c r="D10" i="6"/>
  <c r="C10" i="6"/>
  <c r="E9" i="6"/>
  <c r="D9" i="6"/>
  <c r="D11" i="6" s="1"/>
  <c r="C9" i="6"/>
  <c r="E8" i="6"/>
  <c r="D8" i="6"/>
  <c r="C8" i="6"/>
  <c r="E23" i="5"/>
  <c r="E22" i="5"/>
  <c r="E19" i="5"/>
  <c r="E10" i="5"/>
  <c r="E9" i="5"/>
  <c r="E8" i="5"/>
  <c r="N23" i="5"/>
  <c r="M23" i="5"/>
  <c r="L23" i="5"/>
  <c r="K23" i="5"/>
  <c r="J23" i="5"/>
  <c r="I23" i="5"/>
  <c r="H23" i="5"/>
  <c r="G23" i="5"/>
  <c r="F23" i="5"/>
  <c r="D23" i="5"/>
  <c r="C23" i="5"/>
  <c r="N22" i="5"/>
  <c r="M22" i="5"/>
  <c r="L22" i="5"/>
  <c r="L24" i="5" s="1"/>
  <c r="K22" i="5"/>
  <c r="K24" i="5" s="1"/>
  <c r="J22" i="5"/>
  <c r="I22" i="5"/>
  <c r="H22" i="5"/>
  <c r="H24" i="5" s="1"/>
  <c r="G22" i="5"/>
  <c r="G24" i="5" s="1"/>
  <c r="F22" i="5"/>
  <c r="D22" i="5"/>
  <c r="C22" i="5"/>
  <c r="C24" i="5" s="1"/>
  <c r="N19" i="5"/>
  <c r="M19" i="5"/>
  <c r="L19" i="5"/>
  <c r="K19" i="5"/>
  <c r="K25" i="5" s="1"/>
  <c r="J19" i="5"/>
  <c r="I19" i="5"/>
  <c r="H19" i="5"/>
  <c r="G19" i="5"/>
  <c r="G25" i="5" s="1"/>
  <c r="F19" i="5"/>
  <c r="D19" i="5"/>
  <c r="C19" i="5"/>
  <c r="N11" i="5"/>
  <c r="M11" i="5"/>
  <c r="L11" i="5"/>
  <c r="K11" i="5"/>
  <c r="J11" i="5"/>
  <c r="I11" i="5"/>
  <c r="H11" i="5"/>
  <c r="G11" i="5"/>
  <c r="F11" i="5"/>
  <c r="D10" i="5"/>
  <c r="C10" i="5"/>
  <c r="D9" i="5"/>
  <c r="D11" i="5" s="1"/>
  <c r="C9" i="5"/>
  <c r="C11" i="5" s="1"/>
  <c r="D8" i="5"/>
  <c r="C8" i="5"/>
  <c r="D23" i="4"/>
  <c r="D22" i="4"/>
  <c r="D24" i="4" s="1"/>
  <c r="D19" i="4"/>
  <c r="D10" i="4"/>
  <c r="D9" i="4"/>
  <c r="D8" i="4"/>
  <c r="N23" i="4"/>
  <c r="M23" i="4"/>
  <c r="L23" i="4"/>
  <c r="K23" i="4"/>
  <c r="J23" i="4"/>
  <c r="I23" i="4"/>
  <c r="H23" i="4"/>
  <c r="G23" i="4"/>
  <c r="F23" i="4"/>
  <c r="E23" i="4"/>
  <c r="C23" i="4"/>
  <c r="N22" i="4"/>
  <c r="N24" i="4" s="1"/>
  <c r="M22" i="4"/>
  <c r="M24" i="4" s="1"/>
  <c r="L22" i="4"/>
  <c r="K22" i="4"/>
  <c r="J22" i="4"/>
  <c r="J24" i="4" s="1"/>
  <c r="I22" i="4"/>
  <c r="I24" i="4" s="1"/>
  <c r="H22" i="4"/>
  <c r="G22" i="4"/>
  <c r="F22" i="4"/>
  <c r="F24" i="4" s="1"/>
  <c r="E22" i="4"/>
  <c r="E24" i="4" s="1"/>
  <c r="C22" i="4"/>
  <c r="N19" i="4"/>
  <c r="M19" i="4"/>
  <c r="M25" i="4" s="1"/>
  <c r="L19" i="4"/>
  <c r="K19" i="4"/>
  <c r="J19" i="4"/>
  <c r="I19" i="4"/>
  <c r="I25" i="4" s="1"/>
  <c r="H19" i="4"/>
  <c r="G19" i="4"/>
  <c r="F19" i="4"/>
  <c r="E19" i="4"/>
  <c r="E25" i="4" s="1"/>
  <c r="C19" i="4"/>
  <c r="N11" i="4"/>
  <c r="M11" i="4"/>
  <c r="L11" i="4"/>
  <c r="K11" i="4"/>
  <c r="J11" i="4"/>
  <c r="I11" i="4"/>
  <c r="H11" i="4"/>
  <c r="G11" i="4"/>
  <c r="F11" i="4"/>
  <c r="E11" i="4"/>
  <c r="C10" i="4"/>
  <c r="C9" i="4"/>
  <c r="C8" i="4"/>
  <c r="C23" i="3"/>
  <c r="C22" i="3"/>
  <c r="C19" i="3"/>
  <c r="C10" i="3"/>
  <c r="C9" i="3"/>
  <c r="C11" i="3" s="1"/>
  <c r="C8" i="3"/>
  <c r="D27" i="12" l="1"/>
  <c r="I27" i="12"/>
  <c r="O11" i="12"/>
  <c r="O12" i="12" s="1"/>
  <c r="L27" i="12"/>
  <c r="O24" i="12"/>
  <c r="O25" i="12"/>
  <c r="I24" i="8"/>
  <c r="I24" i="10"/>
  <c r="I25" i="10" s="1"/>
  <c r="I27" i="10" s="1"/>
  <c r="G25" i="10"/>
  <c r="M25" i="10"/>
  <c r="E24" i="10"/>
  <c r="E25" i="10" s="1"/>
  <c r="E27" i="10" s="1"/>
  <c r="K24" i="10"/>
  <c r="K25" i="10" s="1"/>
  <c r="K27" i="10" s="1"/>
  <c r="J24" i="10"/>
  <c r="J25" i="10" s="1"/>
  <c r="J27" i="10" s="1"/>
  <c r="N25" i="10"/>
  <c r="N27" i="10" s="1"/>
  <c r="F24" i="10"/>
  <c r="L24" i="10"/>
  <c r="L25" i="10" s="1"/>
  <c r="L27" i="10" s="1"/>
  <c r="D24" i="10"/>
  <c r="D25" i="10" s="1"/>
  <c r="D27" i="10" s="1"/>
  <c r="C8" i="11"/>
  <c r="C10" i="11" s="1"/>
  <c r="O10" i="10"/>
  <c r="H25" i="10"/>
  <c r="O22" i="10"/>
  <c r="O23" i="10"/>
  <c r="G27" i="10"/>
  <c r="O8" i="10"/>
  <c r="O9" i="10"/>
  <c r="M27" i="10"/>
  <c r="F25" i="10"/>
  <c r="F27" i="10" s="1"/>
  <c r="C11" i="10"/>
  <c r="C24" i="10"/>
  <c r="O19" i="10"/>
  <c r="M25" i="8"/>
  <c r="M27" i="8" s="1"/>
  <c r="L25" i="8"/>
  <c r="L27" i="8" s="1"/>
  <c r="O10" i="8"/>
  <c r="J25" i="8"/>
  <c r="I11" i="8"/>
  <c r="I25" i="8"/>
  <c r="I27" i="8" s="1"/>
  <c r="H11" i="8"/>
  <c r="G25" i="8"/>
  <c r="G27" i="8" s="1"/>
  <c r="O8" i="8"/>
  <c r="F25" i="8"/>
  <c r="F27" i="8"/>
  <c r="E25" i="8"/>
  <c r="D25" i="8"/>
  <c r="D27" i="8" s="1"/>
  <c r="O23" i="8"/>
  <c r="C25" i="8"/>
  <c r="J27" i="8"/>
  <c r="O24" i="8"/>
  <c r="E27" i="8"/>
  <c r="K27" i="8"/>
  <c r="H25" i="8"/>
  <c r="N25" i="8"/>
  <c r="N27" i="8" s="1"/>
  <c r="O22" i="8"/>
  <c r="C11" i="8"/>
  <c r="O19" i="8"/>
  <c r="M25" i="9"/>
  <c r="M27" i="9" s="1"/>
  <c r="L25" i="9"/>
  <c r="L27" i="9" s="1"/>
  <c r="O19" i="9"/>
  <c r="N11" i="9"/>
  <c r="O10" i="9"/>
  <c r="J25" i="6"/>
  <c r="O23" i="9"/>
  <c r="J25" i="9"/>
  <c r="J11" i="9"/>
  <c r="O8" i="9"/>
  <c r="G25" i="6"/>
  <c r="H25" i="6"/>
  <c r="D27" i="9"/>
  <c r="I27" i="9"/>
  <c r="O24" i="9"/>
  <c r="C25" i="9"/>
  <c r="N27" i="9"/>
  <c r="O9" i="9"/>
  <c r="O22" i="9"/>
  <c r="I27" i="4"/>
  <c r="F25" i="4"/>
  <c r="F27" i="4" s="1"/>
  <c r="N25" i="4"/>
  <c r="K24" i="4"/>
  <c r="K27" i="5"/>
  <c r="H25" i="5"/>
  <c r="L25" i="5"/>
  <c r="I24" i="5"/>
  <c r="K27" i="6"/>
  <c r="N27" i="4"/>
  <c r="G25" i="4"/>
  <c r="G27" i="4" s="1"/>
  <c r="K25" i="4"/>
  <c r="C24" i="4"/>
  <c r="H24" i="4"/>
  <c r="L24" i="4"/>
  <c r="L25" i="4" s="1"/>
  <c r="L27" i="4" s="1"/>
  <c r="H27" i="5"/>
  <c r="L27" i="5"/>
  <c r="I25" i="5"/>
  <c r="I27" i="5" s="1"/>
  <c r="F24" i="5"/>
  <c r="J24" i="5"/>
  <c r="N24" i="5"/>
  <c r="N25" i="5" s="1"/>
  <c r="N27" i="5" s="1"/>
  <c r="H27" i="6"/>
  <c r="L27" i="6"/>
  <c r="D25" i="6"/>
  <c r="D27" i="6" s="1"/>
  <c r="I27" i="6"/>
  <c r="E24" i="6"/>
  <c r="F24" i="6"/>
  <c r="J27" i="5"/>
  <c r="E27" i="4"/>
  <c r="M27" i="4"/>
  <c r="J25" i="4"/>
  <c r="J27" i="4" s="1"/>
  <c r="G24" i="4"/>
  <c r="G27" i="5"/>
  <c r="C25" i="5"/>
  <c r="C27" i="5" s="1"/>
  <c r="D24" i="5"/>
  <c r="D25" i="5" s="1"/>
  <c r="D27" i="5" s="1"/>
  <c r="M24" i="5"/>
  <c r="M25" i="5" s="1"/>
  <c r="M27" i="5" s="1"/>
  <c r="C11" i="4"/>
  <c r="K27" i="4"/>
  <c r="C25" i="4"/>
  <c r="H25" i="4"/>
  <c r="H27" i="4" s="1"/>
  <c r="F25" i="5"/>
  <c r="F27" i="5" s="1"/>
  <c r="J25" i="5"/>
  <c r="E11" i="5"/>
  <c r="C11" i="6"/>
  <c r="C27" i="6" s="1"/>
  <c r="M27" i="6"/>
  <c r="J27" i="6"/>
  <c r="N27" i="6"/>
  <c r="G27" i="6"/>
  <c r="E11" i="6"/>
  <c r="E25" i="6"/>
  <c r="F11" i="6"/>
  <c r="F25" i="6"/>
  <c r="E27" i="6"/>
  <c r="E24" i="5"/>
  <c r="E25" i="5" s="1"/>
  <c r="E27" i="5" s="1"/>
  <c r="D11" i="4"/>
  <c r="D25" i="4"/>
  <c r="C27" i="4"/>
  <c r="C24" i="3"/>
  <c r="C25" i="3" s="1"/>
  <c r="N23" i="3"/>
  <c r="M23" i="3"/>
  <c r="L23" i="3"/>
  <c r="K23" i="3"/>
  <c r="J23" i="3"/>
  <c r="I23" i="3"/>
  <c r="H23" i="3"/>
  <c r="G23" i="3"/>
  <c r="F23" i="3"/>
  <c r="E23" i="3"/>
  <c r="D23" i="3"/>
  <c r="N22" i="3"/>
  <c r="N24" i="3" s="1"/>
  <c r="M22" i="3"/>
  <c r="L22" i="3"/>
  <c r="K22" i="3"/>
  <c r="K24" i="3" s="1"/>
  <c r="J22" i="3"/>
  <c r="J24" i="3" s="1"/>
  <c r="I22" i="3"/>
  <c r="H22" i="3"/>
  <c r="G22" i="3"/>
  <c r="G24" i="3" s="1"/>
  <c r="F22" i="3"/>
  <c r="F24" i="3" s="1"/>
  <c r="E22" i="3"/>
  <c r="D22" i="3"/>
  <c r="N19" i="3"/>
  <c r="N25" i="3" s="1"/>
  <c r="M19" i="3"/>
  <c r="L19" i="3"/>
  <c r="K19" i="3"/>
  <c r="J19" i="3"/>
  <c r="J25" i="3" s="1"/>
  <c r="I19" i="3"/>
  <c r="H19" i="3"/>
  <c r="G19" i="3"/>
  <c r="F19" i="3"/>
  <c r="F25" i="3" s="1"/>
  <c r="E19" i="3"/>
  <c r="D19" i="3"/>
  <c r="N11" i="3"/>
  <c r="M11" i="3"/>
  <c r="L11" i="3"/>
  <c r="K11" i="3"/>
  <c r="J11" i="3"/>
  <c r="I11" i="3"/>
  <c r="H11" i="3"/>
  <c r="G11" i="3"/>
  <c r="F11" i="3"/>
  <c r="E11" i="3"/>
  <c r="D11" i="3"/>
  <c r="O26" i="2"/>
  <c r="O21" i="2"/>
  <c r="O20" i="2"/>
  <c r="O18" i="2"/>
  <c r="O17" i="2"/>
  <c r="O16" i="2"/>
  <c r="O15" i="2"/>
  <c r="O14" i="2"/>
  <c r="O13" i="2"/>
  <c r="O12" i="2"/>
  <c r="O7" i="2"/>
  <c r="O6" i="2"/>
  <c r="N8" i="2"/>
  <c r="M8" i="2"/>
  <c r="L8" i="2"/>
  <c r="K8" i="2"/>
  <c r="J8" i="2"/>
  <c r="I8" i="2"/>
  <c r="H8" i="2"/>
  <c r="G8" i="2"/>
  <c r="F8" i="2"/>
  <c r="E8" i="2"/>
  <c r="D8" i="2"/>
  <c r="C8" i="2"/>
  <c r="N9" i="2"/>
  <c r="M9" i="2"/>
  <c r="L9" i="2"/>
  <c r="K9" i="2"/>
  <c r="J9" i="2"/>
  <c r="I9" i="2"/>
  <c r="H9" i="2"/>
  <c r="G9" i="2"/>
  <c r="F9" i="2"/>
  <c r="E9" i="2"/>
  <c r="D9" i="2"/>
  <c r="N10" i="2"/>
  <c r="M10" i="2"/>
  <c r="L10" i="2"/>
  <c r="K10" i="2"/>
  <c r="J10" i="2"/>
  <c r="I10" i="2"/>
  <c r="H10" i="2"/>
  <c r="G10" i="2"/>
  <c r="F10" i="2"/>
  <c r="E10" i="2"/>
  <c r="D10" i="2"/>
  <c r="C10" i="2"/>
  <c r="C9" i="2"/>
  <c r="N23" i="2"/>
  <c r="M23" i="2"/>
  <c r="L23" i="2"/>
  <c r="K23" i="2"/>
  <c r="J23" i="2"/>
  <c r="I23" i="2"/>
  <c r="H23" i="2"/>
  <c r="G23" i="2"/>
  <c r="F23" i="2"/>
  <c r="E23" i="2"/>
  <c r="D23" i="2"/>
  <c r="O23" i="2" s="1"/>
  <c r="C23" i="2"/>
  <c r="N22" i="2"/>
  <c r="N24" i="2" s="1"/>
  <c r="M22" i="2"/>
  <c r="M24" i="2" s="1"/>
  <c r="L22" i="2"/>
  <c r="L24" i="2" s="1"/>
  <c r="K22" i="2"/>
  <c r="K24" i="2" s="1"/>
  <c r="J22" i="2"/>
  <c r="J24" i="2" s="1"/>
  <c r="I22" i="2"/>
  <c r="I24" i="2" s="1"/>
  <c r="H22" i="2"/>
  <c r="H24" i="2" s="1"/>
  <c r="G22" i="2"/>
  <c r="F22" i="2"/>
  <c r="F24" i="2" s="1"/>
  <c r="E22" i="2"/>
  <c r="D22" i="2"/>
  <c r="D24" i="2" s="1"/>
  <c r="C22" i="2"/>
  <c r="C24" i="2" s="1"/>
  <c r="N19" i="2"/>
  <c r="M19" i="2"/>
  <c r="L19" i="2"/>
  <c r="L25" i="2" s="1"/>
  <c r="K19" i="2"/>
  <c r="K25" i="2" s="1"/>
  <c r="J19" i="2"/>
  <c r="J25" i="2" s="1"/>
  <c r="I19" i="2"/>
  <c r="I25" i="2" s="1"/>
  <c r="H19" i="2"/>
  <c r="H25" i="2" s="1"/>
  <c r="G19" i="2"/>
  <c r="F19" i="2"/>
  <c r="F25" i="2" s="1"/>
  <c r="E19" i="2"/>
  <c r="D19" i="2"/>
  <c r="O19" i="2" s="1"/>
  <c r="C19" i="2"/>
  <c r="C25" i="2" s="1"/>
  <c r="O27" i="12" l="1"/>
  <c r="H10" i="11"/>
  <c r="O10" i="11" s="1"/>
  <c r="O6" i="11"/>
  <c r="O24" i="10"/>
  <c r="C25" i="10"/>
  <c r="O25" i="10" s="1"/>
  <c r="O11" i="10"/>
  <c r="O12" i="10" s="1"/>
  <c r="H27" i="8"/>
  <c r="O25" i="8"/>
  <c r="C27" i="8"/>
  <c r="O11" i="8"/>
  <c r="O25" i="9"/>
  <c r="J27" i="9"/>
  <c r="O11" i="9"/>
  <c r="C27" i="9"/>
  <c r="G25" i="3"/>
  <c r="K25" i="3"/>
  <c r="K27" i="3" s="1"/>
  <c r="D24" i="3"/>
  <c r="D25" i="3" s="1"/>
  <c r="D27" i="3" s="1"/>
  <c r="H24" i="3"/>
  <c r="L24" i="3"/>
  <c r="G27" i="3"/>
  <c r="H25" i="3"/>
  <c r="L25" i="3"/>
  <c r="L27" i="3" s="1"/>
  <c r="E24" i="3"/>
  <c r="I24" i="3"/>
  <c r="M24" i="3"/>
  <c r="E27" i="3"/>
  <c r="O8" i="2"/>
  <c r="E25" i="3"/>
  <c r="I25" i="3"/>
  <c r="I27" i="3" s="1"/>
  <c r="M25" i="3"/>
  <c r="M27" i="3" s="1"/>
  <c r="F27" i="6"/>
  <c r="D27" i="4"/>
  <c r="O10" i="2"/>
  <c r="O9" i="2"/>
  <c r="O22" i="2"/>
  <c r="C27" i="3"/>
  <c r="F27" i="3"/>
  <c r="H27" i="3"/>
  <c r="J27" i="3"/>
  <c r="N27" i="3"/>
  <c r="D11" i="2"/>
  <c r="F11" i="2"/>
  <c r="F27" i="2" s="1"/>
  <c r="H11" i="2"/>
  <c r="H27" i="2"/>
  <c r="N11" i="2"/>
  <c r="E11" i="2"/>
  <c r="G11" i="2"/>
  <c r="I11" i="2"/>
  <c r="I27" i="2" s="1"/>
  <c r="N25" i="2"/>
  <c r="N27" i="2" s="1"/>
  <c r="M11" i="2"/>
  <c r="M25" i="2"/>
  <c r="L11" i="2"/>
  <c r="L27" i="2" s="1"/>
  <c r="K11" i="2"/>
  <c r="K27" i="2" s="1"/>
  <c r="J11" i="2"/>
  <c r="J27" i="2" s="1"/>
  <c r="C11" i="2"/>
  <c r="G24" i="2"/>
  <c r="G25" i="2" s="1"/>
  <c r="E24" i="2"/>
  <c r="E25" i="2" s="1"/>
  <c r="D25" i="2"/>
  <c r="O8" i="11" l="1"/>
  <c r="C27" i="10"/>
  <c r="O27" i="10" s="1"/>
  <c r="O27" i="8"/>
  <c r="O27" i="9"/>
  <c r="O25" i="2"/>
  <c r="C27" i="2"/>
  <c r="O11" i="2"/>
  <c r="O24" i="2"/>
  <c r="D27" i="2"/>
  <c r="E27" i="2"/>
  <c r="G27" i="2"/>
  <c r="M27" i="2"/>
  <c r="O27" i="2" l="1"/>
</calcChain>
</file>

<file path=xl/sharedStrings.xml><?xml version="1.0" encoding="utf-8"?>
<sst xmlns="http://schemas.openxmlformats.org/spreadsheetml/2006/main" count="377" uniqueCount="49">
  <si>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</si>
  <si>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</si>
  <si>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</si>
  <si>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</si>
  <si>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</si>
  <si>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</si>
  <si>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</si>
  <si>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</si>
  <si>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</si>
  <si>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</si>
  <si>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</si>
  <si>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</si>
  <si>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Egresos Fijos</t>
  </si>
  <si>
    <t>Egresos variables</t>
  </si>
  <si>
    <t>Egresos Totales</t>
  </si>
  <si>
    <t>Margen</t>
  </si>
  <si>
    <t>Ingresos Totales</t>
  </si>
  <si>
    <t>Internet</t>
  </si>
  <si>
    <t>Plan de teléfono</t>
  </si>
  <si>
    <t>Cuentas casa (mama)%</t>
  </si>
  <si>
    <t>Contadora</t>
  </si>
  <si>
    <t>Traslado 1 viaje mensual</t>
  </si>
  <si>
    <t>Miel Multiflora</t>
  </si>
  <si>
    <t>Miel de ulmo</t>
  </si>
  <si>
    <t>Precio multiflora</t>
  </si>
  <si>
    <t xml:space="preserve"> Miel multiflora</t>
  </si>
  <si>
    <t>Miel de Ulmo</t>
  </si>
  <si>
    <t>Cantidad vendida multiflora</t>
  </si>
  <si>
    <t>Cantidad vendida ulmo</t>
  </si>
  <si>
    <t>Egreso total</t>
  </si>
  <si>
    <t>ITEM</t>
  </si>
  <si>
    <t>Precio Ulmo</t>
  </si>
  <si>
    <t>Total kilos vendidos</t>
  </si>
  <si>
    <t>Totales al año</t>
  </si>
  <si>
    <t>Ejercicio de Ajuste</t>
  </si>
  <si>
    <t>Ejercicio de Proyección</t>
  </si>
  <si>
    <t>Totales</t>
  </si>
  <si>
    <t>Registro de Compras y Ventas 2020</t>
  </si>
  <si>
    <t>Registro de Compras y Ventas 2021</t>
  </si>
  <si>
    <t>IVA</t>
  </si>
  <si>
    <t>Ingresos Netos</t>
  </si>
  <si>
    <t>Ingresos Brutos</t>
  </si>
  <si>
    <t>Compruebo</t>
  </si>
  <si>
    <t xml:space="preserve">Item </t>
  </si>
  <si>
    <t>Vinculación entre hojas</t>
  </si>
  <si>
    <t>Comando "=" y busco la info en otra hoja de cálculo y la traigo haciendo "enter"</t>
  </si>
  <si>
    <t>Calculo del IVA mensual 2021</t>
  </si>
  <si>
    <t xml:space="preserve"> Nota: ¿Te fijas que estan ocultas las filas ?, con le botos derecho del mause o el pad maouse en el notebook, busca la opcion mostrar</t>
  </si>
  <si>
    <t>Total Costo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</si>
</sst>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3" fontId="0" fillId="0" borderId="0" xfId="0" applyNumberFormat="1"/>
    <xf numFmtId="0" fontId="0" fillId="2" borderId="0" xfId="0" applyFill="1"/>
    <xf numFmtId="3" fontId="0" fillId="2" borderId="0" xfId="0" applyNumberFormat="1" applyFill="1"/>
    <xf numFmtId="0" fontId="0" fillId="3" borderId="0" xfId="0" applyFill="1"/>
    <xf numFmtId="3" fontId="0" fillId="3" borderId="0" xfId="0" applyNumberFormat="1" applyFill="1"/>
    <xf numFmtId="0" fontId="0" fillId="4" borderId="0" xfId="0" applyFill="1"/>
    <xf numFmtId="3" fontId="0" fillId="4" borderId="0" xfId="0" applyNumberFormat="1" applyFill="1"/>
    <xf numFmtId="0" fontId="1" fillId="0" borderId="0" xfId="0" applyFont="1"/>
    <xf numFmtId="0" fontId="0" fillId="5" borderId="0" xfId="0" applyFill="1"/>
    <xf numFmtId="3" fontId="0" fillId="5" borderId="0" xfId="0" applyNumberFormat="1" applyFill="1"/>
    <xf numFmtId="3" fontId="2" fillId="5" borderId="0" xfId="0" applyNumberFormat="1" applyFont="1" applyFill="1"/>
    <xf numFmtId="0" fontId="3" fillId="0" borderId="0" xfId="0" applyFont="1"/>
    <xf numFmtId="3" fontId="4" fillId="0" borderId="0" xfId="0" applyNumberFormat="1" applyFont="1"/>
    <xf numFmtId="3" fontId="4" fillId="2" borderId="0" xfId="0" applyNumberFormat="1" applyFont="1" applyFill="1"/>
    <xf numFmtId="3" fontId="4" fillId="3" borderId="0" xfId="0" applyNumberFormat="1" applyFont="1" applyFill="1"/>
    <xf numFmtId="3" fontId="4" fillId="4" borderId="0" xfId="0" applyNumberFormat="1" applyFont="1" applyFill="1"/>
    <xf numFmtId="0" fontId="4" fillId="0" borderId="0" xfId="0" applyFont="1"/>
    <xf numFmtId="3" fontId="6" fillId="0" borderId="0" xfId="0" applyNumberFormat="1" applyFont="1"/>
    <xf numFmtId="3" fontId="6" fillId="2" borderId="0" xfId="0" applyNumberFormat="1" applyFont="1" applyFill="1"/>
    <xf numFmtId="3" fontId="6" fillId="3" borderId="0" xfId="0" applyNumberFormat="1" applyFont="1" applyFill="1"/>
    <xf numFmtId="3" fontId="6" fillId="4" borderId="0" xfId="0" applyNumberFormat="1" applyFont="1" applyFill="1"/>
    <xf numFmtId="3" fontId="4" fillId="5" borderId="0" xfId="0" applyNumberFormat="1" applyFont="1" applyFill="1"/>
    <xf numFmtId="3" fontId="5" fillId="6" borderId="0" xfId="0" applyNumberFormat="1" applyFont="1" applyFill="1"/>
    <xf numFmtId="0" fontId="0" fillId="0" borderId="1" xfId="0" applyBorder="1"/>
    <xf numFmtId="3" fontId="0" fillId="0" borderId="1" xfId="0" applyNumberFormat="1" applyBorder="1"/>
    <xf numFmtId="3" fontId="0" fillId="2" borderId="1" xfId="0" applyNumberFormat="1" applyFill="1" applyBorder="1"/>
    <xf numFmtId="0" fontId="0" fillId="2" borderId="1" xfId="0" applyFill="1" applyBorder="1"/>
    <xf numFmtId="0" fontId="7" fillId="7" borderId="1" xfId="0" applyFont="1" applyFill="1" applyBorder="1"/>
    <xf numFmtId="0" fontId="7" fillId="0" borderId="1" xfId="0" applyFont="1" applyBorder="1"/>
    <xf numFmtId="3" fontId="0" fillId="3" borderId="1" xfId="0" applyNumberFormat="1" applyFill="1" applyBorder="1"/>
    <xf numFmtId="0" fontId="7" fillId="3" borderId="0" xfId="0" applyFont="1" applyFill="1"/>
    <xf numFmtId="0" fontId="8" fillId="0" borderId="0" xfId="0" applyFont="1"/>
    <xf numFmtId="3" fontId="4" fillId="8" borderId="0" xfId="0" applyNumberFormat="1" applyFont="1" applyFill="1"/>
    <xf numFmtId="3" fontId="5" fillId="9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101023</xdr:colOff>
      <xdr:row>0</xdr:row>
      <xdr:rowOff>57727</xdr:rowOff>
    </xdr:from>
    <xdr:to>
      <xdr:col>1</xdr:col>
      <xdr:colOff>533977</xdr:colOff>
      <xdr:row>2</xdr:row>
      <xdr:rowOff>115455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1023" y="57727"/>
          <a:ext cx="2020454" cy="432955"/>
        </a:xfrm>
        <a:prstGeom prst="rect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L" sz="1800"/>
            <a:t>Venta 2019</a:t>
          </a:r>
        </a:p>
      </xdr:txBody>
    </xdr:sp>
    <xdr:clientData/>
  </xdr:twoCellAnchor>
  <xdr:twoCellAnchor editAs="oneCell">
    <xdr:from>
      <xdr:col>15</xdr:col>
      <xdr:colOff>103548</xdr:colOff>
      <xdr:row>1</xdr:row>
      <xdr:rowOff>129885</xdr:rowOff>
    </xdr:from>
    <xdr:to>
      <xdr:col>18</xdr:col>
      <xdr:colOff>271183</xdr:colOff>
      <xdr:row>14</xdr:row>
      <xdr:rowOff>153202</xdr:rowOff>
    </xdr:to>
    <xdr:pic>
      <xdr:nvPicPr>
        <xdr:cNvPr id="4" name="Picture 2" descr="Miel de Abejas Frasco">
          <a:extLst>
            <a:ext uri="{FF2B5EF4-FFF2-40B4-BE49-F238E27FC236}">
              <a16:creationId xmlns:a16="http://schemas.microsoft.com/office/drawing/2014/main" id="{11935E15-73B8-4D86-9C5A-6F9D6B63F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76548" y="320385"/>
          <a:ext cx="2453635" cy="24998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294665</xdr:colOff>
      <xdr:row>15</xdr:row>
      <xdr:rowOff>129347</xdr:rowOff>
    </xdr:from>
    <xdr:to>
      <xdr:col>18</xdr:col>
      <xdr:colOff>43824</xdr:colOff>
      <xdr:row>26</xdr:row>
      <xdr:rowOff>106529</xdr:rowOff>
    </xdr:to>
    <xdr:pic>
      <xdr:nvPicPr>
        <xdr:cNvPr id="5" name="Picture 4" descr="Miel Pura de Abejas Frasco">
          <a:extLst>
            <a:ext uri="{FF2B5EF4-FFF2-40B4-BE49-F238E27FC236}">
              <a16:creationId xmlns:a16="http://schemas.microsoft.com/office/drawing/2014/main" id="{8B1D1A2D-9959-467B-8264-EC79E35592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67665" y="2986847"/>
          <a:ext cx="2035159" cy="20726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80682</xdr:colOff>
      <xdr:row>0</xdr:row>
      <xdr:rowOff>22413</xdr:rowOff>
    </xdr:from>
    <xdr:to>
      <xdr:col>1</xdr:col>
      <xdr:colOff>493058</xdr:colOff>
      <xdr:row>3</xdr:row>
      <xdr:rowOff>59764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4A0C0343-D8A9-4F96-A904-652BEC8DB3D7}"/>
            </a:ext>
          </a:extLst>
        </xdr:cNvPr>
        <xdr:cNvSpPr/>
      </xdr:nvSpPr>
      <xdr:spPr>
        <a:xfrm>
          <a:off x="80682" y="22413"/>
          <a:ext cx="2069726" cy="799351"/>
        </a:xfrm>
        <a:prstGeom prst="rect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L" sz="2000"/>
            <a:t>Presupuesto 2023</a:t>
          </a:r>
        </a:p>
      </xdr:txBody>
    </xdr:sp>
    <xdr:clientData/>
  </xdr:twoCellAnchor>
  <xdr:twoCellAnchor editAs="oneCell">
    <xdr:from>
      <xdr:col>14</xdr:col>
      <xdr:colOff>983466</xdr:colOff>
      <xdr:row>3</xdr:row>
      <xdr:rowOff>127000</xdr:rowOff>
    </xdr:from>
    <xdr:to>
      <xdr:col>17</xdr:col>
      <xdr:colOff>345142</xdr:colOff>
      <xdr:row>12</xdr:row>
      <xdr:rowOff>0</xdr:rowOff>
    </xdr:to>
    <xdr:pic>
      <xdr:nvPicPr>
        <xdr:cNvPr id="3" name="Picture 2" descr="Miel de Abejas Frasco">
          <a:extLst>
            <a:ext uri="{FF2B5EF4-FFF2-40B4-BE49-F238E27FC236}">
              <a16:creationId xmlns:a16="http://schemas.microsoft.com/office/drawing/2014/main" id="{C3146369-C848-4265-A6E4-B07B4DA6E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29366" y="889000"/>
          <a:ext cx="1869926" cy="18018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1064825</xdr:colOff>
      <xdr:row>12</xdr:row>
      <xdr:rowOff>0</xdr:rowOff>
    </xdr:from>
    <xdr:to>
      <xdr:col>17</xdr:col>
      <xdr:colOff>119532</xdr:colOff>
      <xdr:row>14</xdr:row>
      <xdr:rowOff>126999</xdr:rowOff>
    </xdr:to>
    <xdr:pic>
      <xdr:nvPicPr>
        <xdr:cNvPr id="4" name="Picture 4" descr="Miel Pura de Abejas Frasco">
          <a:extLst>
            <a:ext uri="{FF2B5EF4-FFF2-40B4-BE49-F238E27FC236}">
              <a16:creationId xmlns:a16="http://schemas.microsoft.com/office/drawing/2014/main" id="{0E541FF8-7034-46B6-8BBD-479CE157BC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28175" y="1314450"/>
          <a:ext cx="1645507" cy="15822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715682</xdr:colOff>
      <xdr:row>0</xdr:row>
      <xdr:rowOff>35859</xdr:rowOff>
    </xdr:from>
    <xdr:to>
      <xdr:col>12</xdr:col>
      <xdr:colOff>215153</xdr:colOff>
      <xdr:row>3</xdr:row>
      <xdr:rowOff>35859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D0A348E-FC5E-4934-95B4-52E7A3354619}"/>
            </a:ext>
          </a:extLst>
        </xdr:cNvPr>
        <xdr:cNvSpPr txBox="1"/>
      </xdr:nvSpPr>
      <xdr:spPr>
        <a:xfrm>
          <a:off x="7491132" y="35859"/>
          <a:ext cx="2744321" cy="762000"/>
        </a:xfrm>
        <a:prstGeom prst="rect">
          <a:avLst/>
        </a:prstGeom>
        <a:solidFill>
          <a:srgbClr val="00B0F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L" sz="1800">
              <a:solidFill>
                <a:schemeClr val="bg1"/>
              </a:solidFill>
            </a:rPr>
            <a:t>Primer</a:t>
          </a:r>
          <a:r>
            <a:rPr lang="es-CL" sz="1800" baseline="0">
              <a:solidFill>
                <a:schemeClr val="bg1"/>
              </a:solidFill>
            </a:rPr>
            <a:t> Cuatrimestre 2023</a:t>
          </a:r>
          <a:endParaRPr lang="es-CL" sz="1800">
            <a:solidFill>
              <a:schemeClr val="bg1"/>
            </a:solidFill>
          </a:endParaRPr>
        </a:p>
      </xdr:txBody>
    </xdr:sp>
    <xdr:clientData/>
  </xdr:twoCellAnchor>
  <xdr:twoCellAnchor>
    <xdr:from>
      <xdr:col>12</xdr:col>
      <xdr:colOff>337670</xdr:colOff>
      <xdr:row>0</xdr:row>
      <xdr:rowOff>8964</xdr:rowOff>
    </xdr:from>
    <xdr:to>
      <xdr:col>15</xdr:col>
      <xdr:colOff>487081</xdr:colOff>
      <xdr:row>3</xdr:row>
      <xdr:rowOff>8964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E191388D-7FE2-457F-84BD-5AC8D769277E}"/>
            </a:ext>
          </a:extLst>
        </xdr:cNvPr>
        <xdr:cNvSpPr txBox="1"/>
      </xdr:nvSpPr>
      <xdr:spPr>
        <a:xfrm>
          <a:off x="10357970" y="8964"/>
          <a:ext cx="2759261" cy="762000"/>
        </a:xfrm>
        <a:prstGeom prst="rect">
          <a:avLst/>
        </a:prstGeom>
        <a:solidFill>
          <a:srgbClr val="00B0F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L" sz="1800">
              <a:solidFill>
                <a:schemeClr val="bg1"/>
              </a:solidFill>
            </a:rPr>
            <a:t>Primer</a:t>
          </a:r>
          <a:r>
            <a:rPr lang="es-CL" sz="1800" baseline="0">
              <a:solidFill>
                <a:schemeClr val="bg1"/>
              </a:solidFill>
            </a:rPr>
            <a:t> Cuatrimestre 2023</a:t>
          </a:r>
          <a:endParaRPr lang="es-CL" sz="18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11</xdr:col>
      <xdr:colOff>52804</xdr:colOff>
      <xdr:row>26</xdr:row>
      <xdr:rowOff>52915</xdr:rowOff>
    </xdr:from>
    <xdr:to>
      <xdr:col>13</xdr:col>
      <xdr:colOff>121708</xdr:colOff>
      <xdr:row>38</xdr:row>
      <xdr:rowOff>131004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2689F78-5A6E-2F83-45E2-939BD276D1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25976" r="67861"/>
        <a:stretch/>
      </xdr:blipFill>
      <xdr:spPr>
        <a:xfrm>
          <a:off x="9244429" y="1740957"/>
          <a:ext cx="1762237" cy="2300589"/>
        </a:xfrm>
        <a:prstGeom prst="rect">
          <a:avLst/>
        </a:prstGeom>
      </xdr:spPr>
    </xdr:pic>
    <xdr:clientData/>
  </xdr:twoCellAnchor>
  <xdr:twoCellAnchor>
    <xdr:from>
      <xdr:col>11</xdr:col>
      <xdr:colOff>375708</xdr:colOff>
      <xdr:row>35</xdr:row>
      <xdr:rowOff>174625</xdr:rowOff>
    </xdr:from>
    <xdr:to>
      <xdr:col>12</xdr:col>
      <xdr:colOff>116416</xdr:colOff>
      <xdr:row>37</xdr:row>
      <xdr:rowOff>5292</xdr:rowOff>
    </xdr:to>
    <xdr:sp macro="" textlink="">
      <xdr:nvSpPr>
        <xdr:cNvPr id="8" name="Elipse 7">
          <a:extLst>
            <a:ext uri="{FF2B5EF4-FFF2-40B4-BE49-F238E27FC236}">
              <a16:creationId xmlns:a16="http://schemas.microsoft.com/office/drawing/2014/main" id="{F889F1E8-38DE-A21D-A696-F45831110459}"/>
            </a:ext>
          </a:extLst>
        </xdr:cNvPr>
        <xdr:cNvSpPr/>
      </xdr:nvSpPr>
      <xdr:spPr>
        <a:xfrm>
          <a:off x="9567333" y="3529542"/>
          <a:ext cx="566208" cy="201083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101023</xdr:colOff>
      <xdr:row>0</xdr:row>
      <xdr:rowOff>57727</xdr:rowOff>
    </xdr:from>
    <xdr:to>
      <xdr:col>1</xdr:col>
      <xdr:colOff>533977</xdr:colOff>
      <xdr:row>2</xdr:row>
      <xdr:rowOff>115455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2D0663DF-437E-420F-9406-E9E08120357D}"/>
            </a:ext>
          </a:extLst>
        </xdr:cNvPr>
        <xdr:cNvSpPr/>
      </xdr:nvSpPr>
      <xdr:spPr>
        <a:xfrm>
          <a:off x="101023" y="57727"/>
          <a:ext cx="2014104" cy="648278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L" sz="1800"/>
            <a:t>Presupuesto 2020</a:t>
          </a:r>
        </a:p>
      </xdr:txBody>
    </xdr:sp>
    <xdr:clientData/>
  </xdr:twoCellAnchor>
  <xdr:twoCellAnchor editAs="oneCell">
    <xdr:from>
      <xdr:col>15</xdr:col>
      <xdr:colOff>390760</xdr:colOff>
      <xdr:row>0</xdr:row>
      <xdr:rowOff>178829</xdr:rowOff>
    </xdr:from>
    <xdr:to>
      <xdr:col>18</xdr:col>
      <xdr:colOff>560776</xdr:colOff>
      <xdr:row>12</xdr:row>
      <xdr:rowOff>154051</xdr:rowOff>
    </xdr:to>
    <xdr:pic>
      <xdr:nvPicPr>
        <xdr:cNvPr id="3" name="Picture 2" descr="Miel de Abejas Frasco">
          <a:extLst>
            <a:ext uri="{FF2B5EF4-FFF2-40B4-BE49-F238E27FC236}">
              <a16:creationId xmlns:a16="http://schemas.microsoft.com/office/drawing/2014/main" id="{28CEFD61-BABB-499F-8ADD-2EC5F12C80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63760" y="178829"/>
          <a:ext cx="2456016" cy="2470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642364</xdr:colOff>
      <xdr:row>14</xdr:row>
      <xdr:rowOff>107808</xdr:rowOff>
    </xdr:from>
    <xdr:to>
      <xdr:col>18</xdr:col>
      <xdr:colOff>393904</xdr:colOff>
      <xdr:row>25</xdr:row>
      <xdr:rowOff>82609</xdr:rowOff>
    </xdr:to>
    <xdr:pic>
      <xdr:nvPicPr>
        <xdr:cNvPr id="4" name="Picture 4" descr="Miel Pura de Abejas Frasco">
          <a:extLst>
            <a:ext uri="{FF2B5EF4-FFF2-40B4-BE49-F238E27FC236}">
              <a16:creationId xmlns:a16="http://schemas.microsoft.com/office/drawing/2014/main" id="{7C662443-7D08-4559-B901-A8BB92221F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15364" y="2984358"/>
          <a:ext cx="2037540" cy="20703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152635</xdr:colOff>
      <xdr:row>0</xdr:row>
      <xdr:rowOff>119298</xdr:rowOff>
    </xdr:from>
    <xdr:to>
      <xdr:col>16</xdr:col>
      <xdr:colOff>739370</xdr:colOff>
      <xdr:row>12</xdr:row>
      <xdr:rowOff>94520</xdr:rowOff>
    </xdr:to>
    <xdr:pic>
      <xdr:nvPicPr>
        <xdr:cNvPr id="5" name="Picture 2" descr="Miel de Abejas Frasco">
          <a:extLst>
            <a:ext uri="{FF2B5EF4-FFF2-40B4-BE49-F238E27FC236}">
              <a16:creationId xmlns:a16="http://schemas.microsoft.com/office/drawing/2014/main" id="{F203424E-87D6-4911-849C-1D20D79655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8354" y="119298"/>
          <a:ext cx="2456016" cy="24755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392332</xdr:colOff>
      <xdr:row>14</xdr:row>
      <xdr:rowOff>119715</xdr:rowOff>
    </xdr:from>
    <xdr:to>
      <xdr:col>16</xdr:col>
      <xdr:colOff>560591</xdr:colOff>
      <xdr:row>25</xdr:row>
      <xdr:rowOff>94516</xdr:rowOff>
    </xdr:to>
    <xdr:pic>
      <xdr:nvPicPr>
        <xdr:cNvPr id="6" name="Picture 4" descr="Miel Pura de Abejas Frasco">
          <a:extLst>
            <a:ext uri="{FF2B5EF4-FFF2-40B4-BE49-F238E27FC236}">
              <a16:creationId xmlns:a16="http://schemas.microsoft.com/office/drawing/2014/main" id="{AAD90DD3-838F-46ED-9072-1B714A451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58051" y="3001028"/>
          <a:ext cx="2037540" cy="20703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285750</xdr:colOff>
      <xdr:row>0</xdr:row>
      <xdr:rowOff>83344</xdr:rowOff>
    </xdr:from>
    <xdr:to>
      <xdr:col>2</xdr:col>
      <xdr:colOff>123391</xdr:colOff>
      <xdr:row>2</xdr:row>
      <xdr:rowOff>141072</xdr:rowOff>
    </xdr:to>
    <xdr:sp macro="" textlink="">
      <xdr:nvSpPr>
        <xdr:cNvPr id="7" name="1 Rectángulo">
          <a:extLst>
            <a:ext uri="{FF2B5EF4-FFF2-40B4-BE49-F238E27FC236}">
              <a16:creationId xmlns:a16="http://schemas.microsoft.com/office/drawing/2014/main" id="{E837F0CB-AB77-4E25-9671-2210B003910E}"/>
            </a:ext>
          </a:extLst>
        </xdr:cNvPr>
        <xdr:cNvSpPr/>
      </xdr:nvSpPr>
      <xdr:spPr>
        <a:xfrm>
          <a:off x="285750" y="83344"/>
          <a:ext cx="2016485" cy="653041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L" sz="1800">
              <a:solidFill>
                <a:srgbClr val="002060"/>
              </a:solidFill>
            </a:rPr>
            <a:t>Venta 2020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105010</xdr:colOff>
      <xdr:row>0</xdr:row>
      <xdr:rowOff>12142</xdr:rowOff>
    </xdr:from>
    <xdr:to>
      <xdr:col>16</xdr:col>
      <xdr:colOff>691745</xdr:colOff>
      <xdr:row>11</xdr:row>
      <xdr:rowOff>177864</xdr:rowOff>
    </xdr:to>
    <xdr:pic>
      <xdr:nvPicPr>
        <xdr:cNvPr id="3" name="Picture 2" descr="Miel de Abejas Frasco">
          <a:extLst>
            <a:ext uri="{FF2B5EF4-FFF2-40B4-BE49-F238E27FC236}">
              <a16:creationId xmlns:a16="http://schemas.microsoft.com/office/drawing/2014/main" id="{B1CA6A7C-0399-4CB5-839F-94C3E3C55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70729" y="12142"/>
          <a:ext cx="2456016" cy="24755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475676</xdr:colOff>
      <xdr:row>13</xdr:row>
      <xdr:rowOff>119715</xdr:rowOff>
    </xdr:from>
    <xdr:to>
      <xdr:col>16</xdr:col>
      <xdr:colOff>643935</xdr:colOff>
      <xdr:row>24</xdr:row>
      <xdr:rowOff>94516</xdr:rowOff>
    </xdr:to>
    <xdr:pic>
      <xdr:nvPicPr>
        <xdr:cNvPr id="4" name="Picture 4" descr="Miel Pura de Abejas Frasco">
          <a:extLst>
            <a:ext uri="{FF2B5EF4-FFF2-40B4-BE49-F238E27FC236}">
              <a16:creationId xmlns:a16="http://schemas.microsoft.com/office/drawing/2014/main" id="{06751F4B-52E6-4B53-9B8D-3A651A63C3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41395" y="2810528"/>
          <a:ext cx="2037540" cy="20703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432954</xdr:colOff>
      <xdr:row>2</xdr:row>
      <xdr:rowOff>57728</xdr:rowOff>
    </xdr:to>
    <xdr:sp macro="" textlink="">
      <xdr:nvSpPr>
        <xdr:cNvPr id="5" name="1 Rectángulo">
          <a:extLst>
            <a:ext uri="{FF2B5EF4-FFF2-40B4-BE49-F238E27FC236}">
              <a16:creationId xmlns:a16="http://schemas.microsoft.com/office/drawing/2014/main" id="{A3916E06-AF98-4345-9F8B-B5C012D4962E}"/>
            </a:ext>
          </a:extLst>
        </xdr:cNvPr>
        <xdr:cNvSpPr/>
      </xdr:nvSpPr>
      <xdr:spPr>
        <a:xfrm>
          <a:off x="0" y="0"/>
          <a:ext cx="2016485" cy="653041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L" sz="1800">
              <a:solidFill>
                <a:srgbClr val="002060"/>
              </a:solidFill>
            </a:rPr>
            <a:t>Venta 2020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105009</xdr:colOff>
      <xdr:row>1</xdr:row>
      <xdr:rowOff>35953</xdr:rowOff>
    </xdr:from>
    <xdr:to>
      <xdr:col>16</xdr:col>
      <xdr:colOff>691744</xdr:colOff>
      <xdr:row>14</xdr:row>
      <xdr:rowOff>34988</xdr:rowOff>
    </xdr:to>
    <xdr:pic>
      <xdr:nvPicPr>
        <xdr:cNvPr id="3" name="Picture 2" descr="Miel de Abejas Frasco">
          <a:extLst>
            <a:ext uri="{FF2B5EF4-FFF2-40B4-BE49-F238E27FC236}">
              <a16:creationId xmlns:a16="http://schemas.microsoft.com/office/drawing/2014/main" id="{40196829-1E77-44DE-A137-6D78FAD100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70728" y="440766"/>
          <a:ext cx="2456016" cy="24755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392333</xdr:colOff>
      <xdr:row>16</xdr:row>
      <xdr:rowOff>36371</xdr:rowOff>
    </xdr:from>
    <xdr:to>
      <xdr:col>16</xdr:col>
      <xdr:colOff>560592</xdr:colOff>
      <xdr:row>27</xdr:row>
      <xdr:rowOff>11172</xdr:rowOff>
    </xdr:to>
    <xdr:pic>
      <xdr:nvPicPr>
        <xdr:cNvPr id="4" name="Picture 4" descr="Miel Pura de Abejas Frasco">
          <a:extLst>
            <a:ext uri="{FF2B5EF4-FFF2-40B4-BE49-F238E27FC236}">
              <a16:creationId xmlns:a16="http://schemas.microsoft.com/office/drawing/2014/main" id="{B4B7E169-773A-45CB-8049-C74941513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58052" y="3298684"/>
          <a:ext cx="2037540" cy="20703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432954</xdr:colOff>
      <xdr:row>2</xdr:row>
      <xdr:rowOff>57728</xdr:rowOff>
    </xdr:to>
    <xdr:sp macro="" textlink="">
      <xdr:nvSpPr>
        <xdr:cNvPr id="5" name="1 Rectángulo">
          <a:extLst>
            <a:ext uri="{FF2B5EF4-FFF2-40B4-BE49-F238E27FC236}">
              <a16:creationId xmlns:a16="http://schemas.microsoft.com/office/drawing/2014/main" id="{59F096CB-6756-40CE-8D7C-7C4DAD6DCC07}"/>
            </a:ext>
          </a:extLst>
        </xdr:cNvPr>
        <xdr:cNvSpPr/>
      </xdr:nvSpPr>
      <xdr:spPr>
        <a:xfrm>
          <a:off x="0" y="0"/>
          <a:ext cx="2016485" cy="653041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L" sz="1800">
              <a:solidFill>
                <a:srgbClr val="002060"/>
              </a:solidFill>
            </a:rPr>
            <a:t>Venta 2020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89117</xdr:colOff>
      <xdr:row>0</xdr:row>
      <xdr:rowOff>57727</xdr:rowOff>
    </xdr:from>
    <xdr:to>
      <xdr:col>1</xdr:col>
      <xdr:colOff>522071</xdr:colOff>
      <xdr:row>2</xdr:row>
      <xdr:rowOff>115455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8DA7F31B-58F6-4C60-88B7-F570B0496592}"/>
            </a:ext>
          </a:extLst>
        </xdr:cNvPr>
        <xdr:cNvSpPr/>
      </xdr:nvSpPr>
      <xdr:spPr>
        <a:xfrm>
          <a:off x="89117" y="57727"/>
          <a:ext cx="2016485" cy="653041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L" sz="1800">
              <a:solidFill>
                <a:srgbClr val="002060"/>
              </a:solidFill>
            </a:rPr>
            <a:t>Venta Real 2020</a:t>
          </a:r>
        </a:p>
      </xdr:txBody>
    </xdr:sp>
    <xdr:clientData/>
  </xdr:twoCellAnchor>
  <xdr:twoCellAnchor editAs="oneCell">
    <xdr:from>
      <xdr:col>14</xdr:col>
      <xdr:colOff>983466</xdr:colOff>
      <xdr:row>3</xdr:row>
      <xdr:rowOff>127000</xdr:rowOff>
    </xdr:from>
    <xdr:to>
      <xdr:col>17</xdr:col>
      <xdr:colOff>349375</xdr:colOff>
      <xdr:row>13</xdr:row>
      <xdr:rowOff>87312</xdr:rowOff>
    </xdr:to>
    <xdr:pic>
      <xdr:nvPicPr>
        <xdr:cNvPr id="3" name="Picture 2" descr="Miel de Abejas Frasco">
          <a:extLst>
            <a:ext uri="{FF2B5EF4-FFF2-40B4-BE49-F238E27FC236}">
              <a16:creationId xmlns:a16="http://schemas.microsoft.com/office/drawing/2014/main" id="{828CFA5C-A27E-45FC-AF9A-003EFA396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54779" y="889000"/>
          <a:ext cx="1875217" cy="17859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1064825</xdr:colOff>
      <xdr:row>14</xdr:row>
      <xdr:rowOff>126999</xdr:rowOff>
    </xdr:from>
    <xdr:to>
      <xdr:col>17</xdr:col>
      <xdr:colOff>123765</xdr:colOff>
      <xdr:row>23</xdr:row>
      <xdr:rowOff>50861</xdr:rowOff>
    </xdr:to>
    <xdr:pic>
      <xdr:nvPicPr>
        <xdr:cNvPr id="4" name="Picture 4" descr="Miel Pura de Abejas Frasco">
          <a:extLst>
            <a:ext uri="{FF2B5EF4-FFF2-40B4-BE49-F238E27FC236}">
              <a16:creationId xmlns:a16="http://schemas.microsoft.com/office/drawing/2014/main" id="{6D5B0594-D702-44C2-89C9-8508AE8BCF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36138" y="2897187"/>
          <a:ext cx="1650798" cy="1566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0</xdr:row>
      <xdr:rowOff>25400</xdr:rowOff>
    </xdr:from>
    <xdr:to>
      <xdr:col>2</xdr:col>
      <xdr:colOff>660400</xdr:colOff>
      <xdr:row>2</xdr:row>
      <xdr:rowOff>127000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296D6F28-5E6F-4C32-9F2D-403CBD0A38E7}"/>
            </a:ext>
          </a:extLst>
        </xdr:cNvPr>
        <xdr:cNvSpPr/>
      </xdr:nvSpPr>
      <xdr:spPr>
        <a:xfrm>
          <a:off x="50800" y="25400"/>
          <a:ext cx="2895600" cy="685800"/>
        </a:xfrm>
        <a:prstGeom prst="rect">
          <a:avLst/>
        </a:prstGeom>
        <a:solidFill>
          <a:srgbClr val="FF33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L" sz="2400"/>
            <a:t>Presupuesto 2021</a:t>
          </a:r>
        </a:p>
      </xdr:txBody>
    </xdr:sp>
    <xdr:clientData/>
  </xdr:twoCellAnchor>
  <xdr:twoCellAnchor editAs="oneCell">
    <xdr:from>
      <xdr:col>14</xdr:col>
      <xdr:colOff>983466</xdr:colOff>
      <xdr:row>3</xdr:row>
      <xdr:rowOff>127000</xdr:rowOff>
    </xdr:from>
    <xdr:to>
      <xdr:col>17</xdr:col>
      <xdr:colOff>345142</xdr:colOff>
      <xdr:row>13</xdr:row>
      <xdr:rowOff>87312</xdr:rowOff>
    </xdr:to>
    <xdr:pic>
      <xdr:nvPicPr>
        <xdr:cNvPr id="4" name="Picture 2" descr="Miel de Abejas Frasco">
          <a:extLst>
            <a:ext uri="{FF2B5EF4-FFF2-40B4-BE49-F238E27FC236}">
              <a16:creationId xmlns:a16="http://schemas.microsoft.com/office/drawing/2014/main" id="{5B5F2C1D-CCD8-4A34-B9FC-40209E7736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43666" y="889000"/>
          <a:ext cx="1872042" cy="18018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1064825</xdr:colOff>
      <xdr:row>14</xdr:row>
      <xdr:rowOff>126999</xdr:rowOff>
    </xdr:from>
    <xdr:to>
      <xdr:col>17</xdr:col>
      <xdr:colOff>119532</xdr:colOff>
      <xdr:row>23</xdr:row>
      <xdr:rowOff>50861</xdr:rowOff>
    </xdr:to>
    <xdr:pic>
      <xdr:nvPicPr>
        <xdr:cNvPr id="5" name="Picture 4" descr="Miel Pura de Abejas Frasco">
          <a:extLst>
            <a:ext uri="{FF2B5EF4-FFF2-40B4-BE49-F238E27FC236}">
              <a16:creationId xmlns:a16="http://schemas.microsoft.com/office/drawing/2014/main" id="{FA61B365-082D-4FAB-ABDB-6D9440F6B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25025" y="2914649"/>
          <a:ext cx="1647623" cy="15812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0</xdr:row>
      <xdr:rowOff>25400</xdr:rowOff>
    </xdr:from>
    <xdr:to>
      <xdr:col>2</xdr:col>
      <xdr:colOff>660400</xdr:colOff>
      <xdr:row>2</xdr:row>
      <xdr:rowOff>127000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CA6FA106-282D-45B2-8497-765EC4CF525C}"/>
            </a:ext>
          </a:extLst>
        </xdr:cNvPr>
        <xdr:cNvSpPr/>
      </xdr:nvSpPr>
      <xdr:spPr>
        <a:xfrm>
          <a:off x="50800" y="25400"/>
          <a:ext cx="2895600" cy="679450"/>
        </a:xfrm>
        <a:prstGeom prst="rect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L" sz="2800"/>
            <a:t>Venta 2021</a:t>
          </a:r>
        </a:p>
      </xdr:txBody>
    </xdr:sp>
    <xdr:clientData/>
  </xdr:twoCellAnchor>
  <xdr:twoCellAnchor editAs="oneCell">
    <xdr:from>
      <xdr:col>14</xdr:col>
      <xdr:colOff>983466</xdr:colOff>
      <xdr:row>3</xdr:row>
      <xdr:rowOff>127000</xdr:rowOff>
    </xdr:from>
    <xdr:to>
      <xdr:col>17</xdr:col>
      <xdr:colOff>345142</xdr:colOff>
      <xdr:row>13</xdr:row>
      <xdr:rowOff>87312</xdr:rowOff>
    </xdr:to>
    <xdr:pic>
      <xdr:nvPicPr>
        <xdr:cNvPr id="3" name="Picture 2" descr="Miel de Abejas Frasco">
          <a:extLst>
            <a:ext uri="{FF2B5EF4-FFF2-40B4-BE49-F238E27FC236}">
              <a16:creationId xmlns:a16="http://schemas.microsoft.com/office/drawing/2014/main" id="{37A5EDA5-C5F7-4307-A53B-324B0ADA7A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43666" y="889000"/>
          <a:ext cx="1867809" cy="18018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1064825</xdr:colOff>
      <xdr:row>14</xdr:row>
      <xdr:rowOff>126999</xdr:rowOff>
    </xdr:from>
    <xdr:to>
      <xdr:col>17</xdr:col>
      <xdr:colOff>119532</xdr:colOff>
      <xdr:row>23</xdr:row>
      <xdr:rowOff>50861</xdr:rowOff>
    </xdr:to>
    <xdr:pic>
      <xdr:nvPicPr>
        <xdr:cNvPr id="4" name="Picture 4" descr="Miel Pura de Abejas Frasco">
          <a:extLst>
            <a:ext uri="{FF2B5EF4-FFF2-40B4-BE49-F238E27FC236}">
              <a16:creationId xmlns:a16="http://schemas.microsoft.com/office/drawing/2014/main" id="{0B41DCF3-D711-40CF-8791-7BD31CA7CB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25025" y="2914649"/>
          <a:ext cx="1643390" cy="15812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80682</xdr:colOff>
      <xdr:row>0</xdr:row>
      <xdr:rowOff>22413</xdr:rowOff>
    </xdr:from>
    <xdr:to>
      <xdr:col>1</xdr:col>
      <xdr:colOff>493058</xdr:colOff>
      <xdr:row>3</xdr:row>
      <xdr:rowOff>59764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CC99A6E5-EE76-49B0-B7EE-DBC0B0D096F1}"/>
            </a:ext>
          </a:extLst>
        </xdr:cNvPr>
        <xdr:cNvSpPr/>
      </xdr:nvSpPr>
      <xdr:spPr>
        <a:xfrm>
          <a:off x="80682" y="22413"/>
          <a:ext cx="2070847" cy="806822"/>
        </a:xfrm>
        <a:prstGeom prst="rect">
          <a:avLst/>
        </a:prstGeom>
        <a:solidFill>
          <a:srgbClr val="FF33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L" sz="2000"/>
            <a:t>Presupuesto 2023</a:t>
          </a:r>
        </a:p>
      </xdr:txBody>
    </xdr:sp>
    <xdr:clientData/>
  </xdr:twoCellAnchor>
  <xdr:twoCellAnchor editAs="oneCell">
    <xdr:from>
      <xdr:col>14</xdr:col>
      <xdr:colOff>983466</xdr:colOff>
      <xdr:row>3</xdr:row>
      <xdr:rowOff>127000</xdr:rowOff>
    </xdr:from>
    <xdr:to>
      <xdr:col>17</xdr:col>
      <xdr:colOff>345142</xdr:colOff>
      <xdr:row>13</xdr:row>
      <xdr:rowOff>13228</xdr:rowOff>
    </xdr:to>
    <xdr:pic>
      <xdr:nvPicPr>
        <xdr:cNvPr id="3" name="Picture 2" descr="Miel de Abejas Frasco">
          <a:extLst>
            <a:ext uri="{FF2B5EF4-FFF2-40B4-BE49-F238E27FC236}">
              <a16:creationId xmlns:a16="http://schemas.microsoft.com/office/drawing/2014/main" id="{FDE25105-A8D9-42A5-8CCC-80DBDB36A3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29366" y="889000"/>
          <a:ext cx="1869926" cy="18018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1064825</xdr:colOff>
      <xdr:row>14</xdr:row>
      <xdr:rowOff>126999</xdr:rowOff>
    </xdr:from>
    <xdr:to>
      <xdr:col>17</xdr:col>
      <xdr:colOff>119532</xdr:colOff>
      <xdr:row>23</xdr:row>
      <xdr:rowOff>50861</xdr:rowOff>
    </xdr:to>
    <xdr:pic>
      <xdr:nvPicPr>
        <xdr:cNvPr id="4" name="Picture 4" descr="Miel Pura de Abejas Frasco">
          <a:extLst>
            <a:ext uri="{FF2B5EF4-FFF2-40B4-BE49-F238E27FC236}">
              <a16:creationId xmlns:a16="http://schemas.microsoft.com/office/drawing/2014/main" id="{9C8233CC-354D-461A-BCA8-C347EFEC3C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28175" y="2914649"/>
          <a:ext cx="1645507" cy="15812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715682</xdr:colOff>
      <xdr:row>0</xdr:row>
      <xdr:rowOff>35859</xdr:rowOff>
    </xdr:from>
    <xdr:to>
      <xdr:col>12</xdr:col>
      <xdr:colOff>215153</xdr:colOff>
      <xdr:row>3</xdr:row>
      <xdr:rowOff>35859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B8063310-3E95-4F87-AD26-C69960B8E563}"/>
            </a:ext>
          </a:extLst>
        </xdr:cNvPr>
        <xdr:cNvSpPr txBox="1"/>
      </xdr:nvSpPr>
      <xdr:spPr>
        <a:xfrm>
          <a:off x="7491506" y="35859"/>
          <a:ext cx="2749176" cy="769471"/>
        </a:xfrm>
        <a:prstGeom prst="rect">
          <a:avLst/>
        </a:prstGeom>
        <a:solidFill>
          <a:srgbClr val="00B0F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L" sz="1800">
              <a:solidFill>
                <a:schemeClr val="bg1"/>
              </a:solidFill>
            </a:rPr>
            <a:t>Primer</a:t>
          </a:r>
          <a:r>
            <a:rPr lang="es-CL" sz="1800" baseline="0">
              <a:solidFill>
                <a:schemeClr val="bg1"/>
              </a:solidFill>
            </a:rPr>
            <a:t> Cuatrimestre 2023</a:t>
          </a:r>
          <a:endParaRPr lang="es-CL" sz="1800">
            <a:solidFill>
              <a:schemeClr val="bg1"/>
            </a:solidFill>
          </a:endParaRPr>
        </a:p>
      </xdr:txBody>
    </xdr:sp>
    <xdr:clientData/>
  </xdr:twoCellAnchor>
  <xdr:twoCellAnchor>
    <xdr:from>
      <xdr:col>12</xdr:col>
      <xdr:colOff>337670</xdr:colOff>
      <xdr:row>0</xdr:row>
      <xdr:rowOff>8964</xdr:rowOff>
    </xdr:from>
    <xdr:to>
      <xdr:col>15</xdr:col>
      <xdr:colOff>487081</xdr:colOff>
      <xdr:row>3</xdr:row>
      <xdr:rowOff>8964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E84E932D-8F2D-4F1C-9E36-754464312D31}"/>
            </a:ext>
          </a:extLst>
        </xdr:cNvPr>
        <xdr:cNvSpPr txBox="1"/>
      </xdr:nvSpPr>
      <xdr:spPr>
        <a:xfrm>
          <a:off x="10363199" y="8964"/>
          <a:ext cx="2749176" cy="769471"/>
        </a:xfrm>
        <a:prstGeom prst="rect">
          <a:avLst/>
        </a:prstGeom>
        <a:solidFill>
          <a:srgbClr val="00B0F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L" sz="1800">
              <a:solidFill>
                <a:schemeClr val="bg1"/>
              </a:solidFill>
            </a:rPr>
            <a:t>Primer</a:t>
          </a:r>
          <a:r>
            <a:rPr lang="es-CL" sz="1800" baseline="0">
              <a:solidFill>
                <a:schemeClr val="bg1"/>
              </a:solidFill>
            </a:rPr>
            <a:t> Cuatrimestre 2023</a:t>
          </a:r>
          <a:endParaRPr lang="es-CL" sz="180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zoomScale="75" zoomScaleNormal="75" workbookViewId="0">
      <selection activeCell="D27" sqref="D27"/>
    </sheetView>
  </sheetViews>
  <sheetFormatPr baseColWidth="10" defaultRowHeight="14.5" x14ac:dyDescent="0.35"/>
  <cols>
    <col min="1" max="1" width="23.7265625" bestFit="1" customWidth="1"/>
    <col min="2" max="2" width="9" customWidth="1"/>
    <col min="3" max="3" width="9.7265625" bestFit="1" customWidth="1"/>
    <col min="11" max="11" width="12.81640625" bestFit="1" customWidth="1"/>
    <col min="12" max="12" width="11.81640625" bestFit="1" customWidth="1"/>
    <col min="13" max="14" width="12.453125" bestFit="1" customWidth="1"/>
    <col min="15" max="15" width="15.26953125" bestFit="1" customWidth="1"/>
  </cols>
  <sheetData>
    <row r="1" spans="1:15" x14ac:dyDescent="0.35">
      <c r="D1" t="s">
        <v>24</v>
      </c>
      <c r="F1" s="1">
        <v>5000</v>
      </c>
    </row>
    <row r="2" spans="1:15" x14ac:dyDescent="0.35">
      <c r="D2" t="s">
        <v>31</v>
      </c>
      <c r="F2" s="1">
        <v>7000</v>
      </c>
    </row>
    <row r="3" spans="1:15" x14ac:dyDescent="0.35">
      <c r="D3" s="1"/>
    </row>
    <row r="4" spans="1:15" x14ac:dyDescent="0.35">
      <c r="A4" t="s">
        <v>30</v>
      </c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  <c r="L4" t="s">
        <v>9</v>
      </c>
      <c r="M4" t="s">
        <v>10</v>
      </c>
      <c r="N4" t="s">
        <v>11</v>
      </c>
      <c r="O4" t="s">
        <v>33</v>
      </c>
    </row>
    <row r="5" spans="1:15" x14ac:dyDescent="0.3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35">
      <c r="A6" t="s">
        <v>27</v>
      </c>
      <c r="C6" s="1">
        <v>10</v>
      </c>
      <c r="D6" s="1">
        <v>5</v>
      </c>
      <c r="E6" s="1">
        <v>20</v>
      </c>
      <c r="F6" s="1">
        <v>30</v>
      </c>
      <c r="G6" s="1">
        <v>45</v>
      </c>
      <c r="H6" s="1">
        <v>50</v>
      </c>
      <c r="I6" s="1">
        <v>52</v>
      </c>
      <c r="J6" s="1">
        <v>60</v>
      </c>
      <c r="K6" s="1">
        <v>50</v>
      </c>
      <c r="L6" s="1">
        <v>40</v>
      </c>
      <c r="M6" s="1">
        <v>30</v>
      </c>
      <c r="N6" s="1">
        <v>40</v>
      </c>
      <c r="O6" s="1">
        <f t="shared" ref="O6:O26" si="0">SUM(C6:N6)</f>
        <v>432</v>
      </c>
    </row>
    <row r="7" spans="1:15" x14ac:dyDescent="0.35">
      <c r="A7" t="s">
        <v>28</v>
      </c>
      <c r="C7" s="1">
        <v>10</v>
      </c>
      <c r="D7" s="1">
        <v>4</v>
      </c>
      <c r="E7" s="1">
        <v>10</v>
      </c>
      <c r="F7" s="1">
        <v>20</v>
      </c>
      <c r="G7" s="1">
        <v>35</v>
      </c>
      <c r="H7" s="1">
        <v>49</v>
      </c>
      <c r="I7" s="1">
        <v>55</v>
      </c>
      <c r="J7" s="1">
        <v>69</v>
      </c>
      <c r="K7" s="1">
        <v>50</v>
      </c>
      <c r="L7" s="1">
        <v>40</v>
      </c>
      <c r="M7" s="1">
        <v>30</v>
      </c>
      <c r="N7" s="1">
        <v>40</v>
      </c>
      <c r="O7" s="1">
        <f t="shared" si="0"/>
        <v>412</v>
      </c>
    </row>
    <row r="8" spans="1:15" x14ac:dyDescent="0.35">
      <c r="A8" t="s">
        <v>32</v>
      </c>
      <c r="C8" s="1">
        <f>SUM(C6:C7)</f>
        <v>20</v>
      </c>
      <c r="D8" s="1">
        <f t="shared" ref="D8:N8" si="1">SUM(D6:D7)</f>
        <v>9</v>
      </c>
      <c r="E8" s="1">
        <f t="shared" si="1"/>
        <v>30</v>
      </c>
      <c r="F8" s="1">
        <f t="shared" si="1"/>
        <v>50</v>
      </c>
      <c r="G8" s="1">
        <f t="shared" si="1"/>
        <v>80</v>
      </c>
      <c r="H8" s="1">
        <f t="shared" si="1"/>
        <v>99</v>
      </c>
      <c r="I8" s="1">
        <f t="shared" si="1"/>
        <v>107</v>
      </c>
      <c r="J8" s="1">
        <f t="shared" si="1"/>
        <v>129</v>
      </c>
      <c r="K8" s="1">
        <f t="shared" si="1"/>
        <v>100</v>
      </c>
      <c r="L8" s="1">
        <f t="shared" si="1"/>
        <v>80</v>
      </c>
      <c r="M8" s="1">
        <f t="shared" si="1"/>
        <v>60</v>
      </c>
      <c r="N8" s="1">
        <f t="shared" si="1"/>
        <v>80</v>
      </c>
      <c r="O8" s="1">
        <f t="shared" si="0"/>
        <v>844</v>
      </c>
    </row>
    <row r="9" spans="1:15" x14ac:dyDescent="0.35">
      <c r="A9" t="s">
        <v>25</v>
      </c>
      <c r="C9" s="1">
        <f t="shared" ref="C9:N9" si="2">$F$1*C6</f>
        <v>50000</v>
      </c>
      <c r="D9" s="1">
        <f t="shared" si="2"/>
        <v>25000</v>
      </c>
      <c r="E9" s="1">
        <f t="shared" si="2"/>
        <v>100000</v>
      </c>
      <c r="F9" s="1">
        <f t="shared" si="2"/>
        <v>150000</v>
      </c>
      <c r="G9" s="1">
        <f t="shared" si="2"/>
        <v>225000</v>
      </c>
      <c r="H9" s="1">
        <f t="shared" si="2"/>
        <v>250000</v>
      </c>
      <c r="I9" s="1">
        <f t="shared" si="2"/>
        <v>260000</v>
      </c>
      <c r="J9" s="1">
        <f t="shared" si="2"/>
        <v>300000</v>
      </c>
      <c r="K9" s="1">
        <f t="shared" si="2"/>
        <v>250000</v>
      </c>
      <c r="L9" s="1">
        <f t="shared" si="2"/>
        <v>200000</v>
      </c>
      <c r="M9" s="1">
        <f t="shared" si="2"/>
        <v>150000</v>
      </c>
      <c r="N9" s="1">
        <f t="shared" si="2"/>
        <v>200000</v>
      </c>
      <c r="O9" s="1">
        <f t="shared" si="0"/>
        <v>2160000</v>
      </c>
    </row>
    <row r="10" spans="1:15" x14ac:dyDescent="0.35">
      <c r="A10" t="s">
        <v>26</v>
      </c>
      <c r="C10" s="1">
        <f t="shared" ref="C10:N10" si="3">C7*$F$2</f>
        <v>70000</v>
      </c>
      <c r="D10" s="1">
        <f t="shared" si="3"/>
        <v>28000</v>
      </c>
      <c r="E10" s="1">
        <f t="shared" si="3"/>
        <v>70000</v>
      </c>
      <c r="F10" s="1">
        <f t="shared" si="3"/>
        <v>140000</v>
      </c>
      <c r="G10" s="1">
        <f t="shared" si="3"/>
        <v>245000</v>
      </c>
      <c r="H10" s="1">
        <f t="shared" si="3"/>
        <v>343000</v>
      </c>
      <c r="I10" s="1">
        <f t="shared" si="3"/>
        <v>385000</v>
      </c>
      <c r="J10" s="1">
        <f t="shared" si="3"/>
        <v>483000</v>
      </c>
      <c r="K10" s="1">
        <f t="shared" si="3"/>
        <v>350000</v>
      </c>
      <c r="L10" s="1">
        <f t="shared" si="3"/>
        <v>280000</v>
      </c>
      <c r="M10" s="1">
        <f t="shared" si="3"/>
        <v>210000</v>
      </c>
      <c r="N10" s="1">
        <f t="shared" si="3"/>
        <v>280000</v>
      </c>
      <c r="O10" s="1">
        <f t="shared" si="0"/>
        <v>2884000</v>
      </c>
    </row>
    <row r="11" spans="1:15" x14ac:dyDescent="0.35">
      <c r="A11" s="2" t="s">
        <v>16</v>
      </c>
      <c r="B11" s="2"/>
      <c r="C11" s="3">
        <f t="shared" ref="C11:N11" si="4">SUM(C9:C10)</f>
        <v>120000</v>
      </c>
      <c r="D11" s="3">
        <f t="shared" si="4"/>
        <v>53000</v>
      </c>
      <c r="E11" s="3">
        <f t="shared" si="4"/>
        <v>170000</v>
      </c>
      <c r="F11" s="3">
        <f t="shared" si="4"/>
        <v>290000</v>
      </c>
      <c r="G11" s="3">
        <f t="shared" si="4"/>
        <v>470000</v>
      </c>
      <c r="H11" s="3">
        <f t="shared" si="4"/>
        <v>593000</v>
      </c>
      <c r="I11" s="3">
        <f t="shared" si="4"/>
        <v>645000</v>
      </c>
      <c r="J11" s="3">
        <f t="shared" si="4"/>
        <v>783000</v>
      </c>
      <c r="K11" s="3">
        <f t="shared" si="4"/>
        <v>600000</v>
      </c>
      <c r="L11" s="3">
        <f t="shared" si="4"/>
        <v>480000</v>
      </c>
      <c r="M11" s="3">
        <f t="shared" si="4"/>
        <v>360000</v>
      </c>
      <c r="N11" s="3">
        <f t="shared" si="4"/>
        <v>480000</v>
      </c>
      <c r="O11" s="1">
        <f t="shared" si="0"/>
        <v>5044000</v>
      </c>
    </row>
    <row r="12" spans="1:15" x14ac:dyDescent="0.35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>
        <f t="shared" si="0"/>
        <v>0</v>
      </c>
    </row>
    <row r="13" spans="1:15" x14ac:dyDescent="0.35">
      <c r="A13" t="s">
        <v>12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>
        <f t="shared" si="0"/>
        <v>0</v>
      </c>
    </row>
    <row r="14" spans="1:15" x14ac:dyDescent="0.35">
      <c r="A14" t="s">
        <v>17</v>
      </c>
      <c r="C14" s="1">
        <v>10000</v>
      </c>
      <c r="D14" s="1">
        <v>10000</v>
      </c>
      <c r="E14" s="1">
        <v>10000</v>
      </c>
      <c r="F14" s="1">
        <v>10000</v>
      </c>
      <c r="G14" s="1">
        <v>10000</v>
      </c>
      <c r="H14" s="1">
        <v>10000</v>
      </c>
      <c r="I14" s="1">
        <v>10000</v>
      </c>
      <c r="J14" s="1">
        <v>10000</v>
      </c>
      <c r="K14" s="1">
        <v>10000</v>
      </c>
      <c r="L14" s="1">
        <v>10000</v>
      </c>
      <c r="M14" s="1">
        <v>10000</v>
      </c>
      <c r="N14" s="1">
        <v>10000</v>
      </c>
      <c r="O14" s="1">
        <f t="shared" si="0"/>
        <v>120000</v>
      </c>
    </row>
    <row r="15" spans="1:15" x14ac:dyDescent="0.35">
      <c r="A15" t="s">
        <v>18</v>
      </c>
      <c r="C15" s="1">
        <v>15000</v>
      </c>
      <c r="D15" s="1">
        <v>15000</v>
      </c>
      <c r="E15" s="1">
        <v>15000</v>
      </c>
      <c r="F15" s="1">
        <v>15000</v>
      </c>
      <c r="G15" s="1">
        <v>15000</v>
      </c>
      <c r="H15" s="1">
        <v>15000</v>
      </c>
      <c r="I15" s="1">
        <v>15000</v>
      </c>
      <c r="J15" s="1">
        <v>15000</v>
      </c>
      <c r="K15" s="1">
        <v>15000</v>
      </c>
      <c r="L15" s="1">
        <v>15000</v>
      </c>
      <c r="M15" s="1">
        <v>15000</v>
      </c>
      <c r="N15" s="1">
        <v>15000</v>
      </c>
      <c r="O15" s="1">
        <f t="shared" si="0"/>
        <v>180000</v>
      </c>
    </row>
    <row r="16" spans="1:15" x14ac:dyDescent="0.35">
      <c r="A16" t="s">
        <v>19</v>
      </c>
      <c r="C16" s="1">
        <v>15000</v>
      </c>
      <c r="D16" s="1">
        <v>15000</v>
      </c>
      <c r="E16" s="1">
        <v>15000</v>
      </c>
      <c r="F16" s="1">
        <v>15000</v>
      </c>
      <c r="G16" s="1">
        <v>15000</v>
      </c>
      <c r="H16" s="1">
        <v>15000</v>
      </c>
      <c r="I16" s="1">
        <v>15000</v>
      </c>
      <c r="J16" s="1">
        <v>15000</v>
      </c>
      <c r="K16" s="1">
        <v>15000</v>
      </c>
      <c r="L16" s="1">
        <v>15000</v>
      </c>
      <c r="M16" s="1">
        <v>15000</v>
      </c>
      <c r="N16" s="1">
        <v>15000</v>
      </c>
      <c r="O16" s="1">
        <f t="shared" si="0"/>
        <v>180000</v>
      </c>
    </row>
    <row r="17" spans="1:15" x14ac:dyDescent="0.35">
      <c r="A17" t="s">
        <v>20</v>
      </c>
      <c r="C17" s="1">
        <v>14000</v>
      </c>
      <c r="D17" s="1">
        <v>14000</v>
      </c>
      <c r="E17" s="1">
        <v>14000</v>
      </c>
      <c r="F17" s="1">
        <v>14000</v>
      </c>
      <c r="G17" s="1">
        <v>14000</v>
      </c>
      <c r="H17" s="1">
        <v>14000</v>
      </c>
      <c r="I17" s="1">
        <v>14000</v>
      </c>
      <c r="J17" s="1">
        <v>14000</v>
      </c>
      <c r="K17" s="1">
        <v>14000</v>
      </c>
      <c r="L17" s="1">
        <v>14000</v>
      </c>
      <c r="M17" s="1">
        <v>14000</v>
      </c>
      <c r="N17" s="1">
        <v>14000</v>
      </c>
      <c r="O17" s="1">
        <f t="shared" si="0"/>
        <v>168000</v>
      </c>
    </row>
    <row r="18" spans="1:15" x14ac:dyDescent="0.35">
      <c r="A18" t="s">
        <v>21</v>
      </c>
      <c r="C18" s="1">
        <v>50000</v>
      </c>
      <c r="D18" s="1">
        <v>50000</v>
      </c>
      <c r="E18" s="1">
        <v>50000</v>
      </c>
      <c r="F18" s="1">
        <v>50000</v>
      </c>
      <c r="G18" s="1">
        <v>50000</v>
      </c>
      <c r="H18" s="1">
        <v>50000</v>
      </c>
      <c r="I18" s="1">
        <v>50000</v>
      </c>
      <c r="J18" s="1">
        <v>50000</v>
      </c>
      <c r="K18" s="1">
        <v>50000</v>
      </c>
      <c r="L18" s="1">
        <v>50000</v>
      </c>
      <c r="M18" s="1">
        <v>50000</v>
      </c>
      <c r="N18" s="1">
        <v>50000</v>
      </c>
      <c r="O18" s="1">
        <f t="shared" si="0"/>
        <v>600000</v>
      </c>
    </row>
    <row r="19" spans="1:15" x14ac:dyDescent="0.35">
      <c r="A19" s="4" t="s">
        <v>12</v>
      </c>
      <c r="B19" s="4"/>
      <c r="C19" s="5">
        <f t="shared" ref="C19:N19" si="5">SUM(C14:C18)</f>
        <v>104000</v>
      </c>
      <c r="D19" s="5">
        <f t="shared" si="5"/>
        <v>104000</v>
      </c>
      <c r="E19" s="5">
        <f t="shared" si="5"/>
        <v>104000</v>
      </c>
      <c r="F19" s="5">
        <f t="shared" si="5"/>
        <v>104000</v>
      </c>
      <c r="G19" s="5">
        <f t="shared" si="5"/>
        <v>104000</v>
      </c>
      <c r="H19" s="5">
        <f t="shared" si="5"/>
        <v>104000</v>
      </c>
      <c r="I19" s="5">
        <f t="shared" si="5"/>
        <v>104000</v>
      </c>
      <c r="J19" s="5">
        <f t="shared" si="5"/>
        <v>104000</v>
      </c>
      <c r="K19" s="5">
        <f t="shared" si="5"/>
        <v>104000</v>
      </c>
      <c r="L19" s="5">
        <f t="shared" si="5"/>
        <v>104000</v>
      </c>
      <c r="M19" s="5">
        <f t="shared" si="5"/>
        <v>104000</v>
      </c>
      <c r="N19" s="5">
        <f t="shared" si="5"/>
        <v>104000</v>
      </c>
      <c r="O19" s="1">
        <f t="shared" si="0"/>
        <v>1248000</v>
      </c>
    </row>
    <row r="20" spans="1:15" x14ac:dyDescent="0.35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f t="shared" si="0"/>
        <v>0</v>
      </c>
    </row>
    <row r="21" spans="1:15" x14ac:dyDescent="0.35">
      <c r="A21" t="s">
        <v>13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>
        <f t="shared" si="0"/>
        <v>0</v>
      </c>
    </row>
    <row r="22" spans="1:15" x14ac:dyDescent="0.35">
      <c r="A22" t="s">
        <v>22</v>
      </c>
      <c r="B22">
        <v>2500</v>
      </c>
      <c r="C22" s="1">
        <f t="shared" ref="C22:N22" si="6">C6*$B$22</f>
        <v>25000</v>
      </c>
      <c r="D22" s="1">
        <f t="shared" si="6"/>
        <v>12500</v>
      </c>
      <c r="E22" s="1">
        <f t="shared" si="6"/>
        <v>50000</v>
      </c>
      <c r="F22" s="1">
        <f t="shared" si="6"/>
        <v>75000</v>
      </c>
      <c r="G22" s="1">
        <f t="shared" si="6"/>
        <v>112500</v>
      </c>
      <c r="H22" s="1">
        <f t="shared" si="6"/>
        <v>125000</v>
      </c>
      <c r="I22" s="1">
        <f t="shared" si="6"/>
        <v>130000</v>
      </c>
      <c r="J22" s="1">
        <f t="shared" si="6"/>
        <v>150000</v>
      </c>
      <c r="K22" s="1">
        <f t="shared" si="6"/>
        <v>125000</v>
      </c>
      <c r="L22" s="1">
        <f t="shared" si="6"/>
        <v>100000</v>
      </c>
      <c r="M22" s="1">
        <f t="shared" si="6"/>
        <v>75000</v>
      </c>
      <c r="N22" s="1">
        <f t="shared" si="6"/>
        <v>100000</v>
      </c>
      <c r="O22" s="1">
        <f t="shared" si="0"/>
        <v>1080000</v>
      </c>
    </row>
    <row r="23" spans="1:15" x14ac:dyDescent="0.35">
      <c r="A23" t="s">
        <v>23</v>
      </c>
      <c r="B23">
        <v>4000</v>
      </c>
      <c r="C23" s="1">
        <f t="shared" ref="C23:N23" si="7">$B$23*C6</f>
        <v>40000</v>
      </c>
      <c r="D23" s="1">
        <f t="shared" si="7"/>
        <v>20000</v>
      </c>
      <c r="E23" s="1">
        <f t="shared" si="7"/>
        <v>80000</v>
      </c>
      <c r="F23" s="1">
        <f t="shared" si="7"/>
        <v>120000</v>
      </c>
      <c r="G23" s="1">
        <f t="shared" si="7"/>
        <v>180000</v>
      </c>
      <c r="H23" s="1">
        <f t="shared" si="7"/>
        <v>200000</v>
      </c>
      <c r="I23" s="1">
        <f t="shared" si="7"/>
        <v>208000</v>
      </c>
      <c r="J23" s="1">
        <f t="shared" si="7"/>
        <v>240000</v>
      </c>
      <c r="K23" s="1">
        <f t="shared" si="7"/>
        <v>200000</v>
      </c>
      <c r="L23" s="1">
        <f t="shared" si="7"/>
        <v>160000</v>
      </c>
      <c r="M23" s="1">
        <f t="shared" si="7"/>
        <v>120000</v>
      </c>
      <c r="N23" s="1">
        <f t="shared" si="7"/>
        <v>160000</v>
      </c>
      <c r="O23" s="1">
        <f t="shared" si="0"/>
        <v>1728000</v>
      </c>
    </row>
    <row r="24" spans="1:15" x14ac:dyDescent="0.35">
      <c r="C24" s="1">
        <f t="shared" ref="C24:N24" si="8">SUM(C22:C23)</f>
        <v>65000</v>
      </c>
      <c r="D24" s="1">
        <f t="shared" si="8"/>
        <v>32500</v>
      </c>
      <c r="E24" s="1">
        <f t="shared" si="8"/>
        <v>130000</v>
      </c>
      <c r="F24" s="1">
        <f t="shared" si="8"/>
        <v>195000</v>
      </c>
      <c r="G24" s="1">
        <f t="shared" si="8"/>
        <v>292500</v>
      </c>
      <c r="H24" s="1">
        <f t="shared" si="8"/>
        <v>325000</v>
      </c>
      <c r="I24" s="1">
        <f t="shared" si="8"/>
        <v>338000</v>
      </c>
      <c r="J24" s="1">
        <f t="shared" si="8"/>
        <v>390000</v>
      </c>
      <c r="K24" s="1">
        <f t="shared" si="8"/>
        <v>325000</v>
      </c>
      <c r="L24" s="1">
        <f t="shared" si="8"/>
        <v>260000</v>
      </c>
      <c r="M24" s="1">
        <f t="shared" si="8"/>
        <v>195000</v>
      </c>
      <c r="N24" s="1">
        <f t="shared" si="8"/>
        <v>260000</v>
      </c>
      <c r="O24" s="1">
        <f t="shared" si="0"/>
        <v>2808000</v>
      </c>
    </row>
    <row r="25" spans="1:15" x14ac:dyDescent="0.35">
      <c r="A25" s="6" t="s">
        <v>29</v>
      </c>
      <c r="B25" s="6"/>
      <c r="C25" s="7">
        <f t="shared" ref="C25:N25" si="9">C19+C24</f>
        <v>169000</v>
      </c>
      <c r="D25" s="7">
        <f t="shared" si="9"/>
        <v>136500</v>
      </c>
      <c r="E25" s="7">
        <f t="shared" si="9"/>
        <v>234000</v>
      </c>
      <c r="F25" s="7">
        <f t="shared" si="9"/>
        <v>299000</v>
      </c>
      <c r="G25" s="7">
        <f t="shared" si="9"/>
        <v>396500</v>
      </c>
      <c r="H25" s="7">
        <f t="shared" si="9"/>
        <v>429000</v>
      </c>
      <c r="I25" s="7">
        <f t="shared" si="9"/>
        <v>442000</v>
      </c>
      <c r="J25" s="7">
        <f t="shared" si="9"/>
        <v>494000</v>
      </c>
      <c r="K25" s="7">
        <f t="shared" si="9"/>
        <v>429000</v>
      </c>
      <c r="L25" s="7">
        <f t="shared" si="9"/>
        <v>364000</v>
      </c>
      <c r="M25" s="7">
        <f t="shared" si="9"/>
        <v>299000</v>
      </c>
      <c r="N25" s="7">
        <f t="shared" si="9"/>
        <v>364000</v>
      </c>
      <c r="O25" s="1">
        <f t="shared" si="0"/>
        <v>4056000</v>
      </c>
    </row>
    <row r="26" spans="1:15" x14ac:dyDescent="0.35">
      <c r="A26" t="s">
        <v>14</v>
      </c>
      <c r="O26" s="1">
        <f t="shared" si="0"/>
        <v>0</v>
      </c>
    </row>
    <row r="27" spans="1:15" ht="15.5" x14ac:dyDescent="0.35">
      <c r="A27" s="9" t="s">
        <v>15</v>
      </c>
      <c r="B27" s="9"/>
      <c r="C27" s="10">
        <f t="shared" ref="C27:N27" si="10">C11-C25</f>
        <v>-49000</v>
      </c>
      <c r="D27" s="10">
        <f t="shared" si="10"/>
        <v>-83500</v>
      </c>
      <c r="E27" s="10">
        <f t="shared" si="10"/>
        <v>-64000</v>
      </c>
      <c r="F27" s="10">
        <f t="shared" si="10"/>
        <v>-9000</v>
      </c>
      <c r="G27" s="10">
        <f t="shared" si="10"/>
        <v>73500</v>
      </c>
      <c r="H27" s="10">
        <f t="shared" si="10"/>
        <v>164000</v>
      </c>
      <c r="I27" s="10">
        <f t="shared" si="10"/>
        <v>203000</v>
      </c>
      <c r="J27" s="10">
        <f t="shared" si="10"/>
        <v>289000</v>
      </c>
      <c r="K27" s="10">
        <f t="shared" si="10"/>
        <v>171000</v>
      </c>
      <c r="L27" s="10">
        <f t="shared" si="10"/>
        <v>116000</v>
      </c>
      <c r="M27" s="10">
        <f t="shared" si="10"/>
        <v>61000</v>
      </c>
      <c r="N27" s="10">
        <f t="shared" si="10"/>
        <v>116000</v>
      </c>
      <c r="O27" s="11">
        <f>SUM(C27:N27)</f>
        <v>988000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F382B-F25E-4DC1-9A1D-28057F625938}">
  <sheetPr>
    <tabColor rgb="FF00B050"/>
  </sheetPr>
  <dimension ref="A1:O30"/>
  <sheetViews>
    <sheetView topLeftCell="G28" zoomScale="120" zoomScaleNormal="120" workbookViewId="0">
      <selection activeCell="J37" sqref="J37"/>
    </sheetView>
  </sheetViews>
  <sheetFormatPr baseColWidth="10" defaultRowHeight="14.5" x14ac:dyDescent="0.35"/>
  <cols>
    <col min="1" max="1" width="23.7265625" bestFit="1" customWidth="1"/>
    <col min="2" max="2" width="9" customWidth="1"/>
    <col min="3" max="3" width="9.7265625" bestFit="1" customWidth="1"/>
    <col min="11" max="11" width="12.81640625" bestFit="1" customWidth="1"/>
    <col min="12" max="12" width="11.81640625" bestFit="1" customWidth="1"/>
    <col min="13" max="15" width="12.453125" bestFit="1" customWidth="1"/>
  </cols>
  <sheetData>
    <row r="1" spans="1:15" ht="31" x14ac:dyDescent="0.7">
      <c r="D1" t="s">
        <v>24</v>
      </c>
      <c r="F1" s="3">
        <v>5500</v>
      </c>
      <c r="G1" s="12"/>
    </row>
    <row r="2" spans="1:15" x14ac:dyDescent="0.35">
      <c r="D2" t="s">
        <v>31</v>
      </c>
      <c r="F2" s="3">
        <v>7500</v>
      </c>
    </row>
    <row r="3" spans="1:15" x14ac:dyDescent="0.35">
      <c r="D3" s="1"/>
    </row>
    <row r="4" spans="1:15" x14ac:dyDescent="0.35">
      <c r="A4" t="s">
        <v>30</v>
      </c>
      <c r="C4" t="s">
        <v>0</v>
      </c>
      <c r="D4" t="s">
        <v>1</v>
      </c>
      <c r="E4" t="s">
        <v>2</v>
      </c>
      <c r="F4" t="s">
        <v>3</v>
      </c>
      <c r="G4" s="17" t="s">
        <v>4</v>
      </c>
      <c r="H4" s="17" t="s">
        <v>5</v>
      </c>
      <c r="I4" s="17" t="s">
        <v>6</v>
      </c>
      <c r="J4" s="17" t="s">
        <v>7</v>
      </c>
      <c r="K4" s="17" t="s">
        <v>8</v>
      </c>
      <c r="L4" s="17" t="s">
        <v>9</v>
      </c>
      <c r="M4" s="17" t="s">
        <v>10</v>
      </c>
      <c r="N4" s="17" t="s">
        <v>11</v>
      </c>
      <c r="O4" s="17" t="s">
        <v>36</v>
      </c>
    </row>
    <row r="5" spans="1:15" hidden="1" x14ac:dyDescent="0.35">
      <c r="C5" s="1"/>
      <c r="D5" s="1"/>
      <c r="E5" s="1"/>
      <c r="F5" s="1"/>
      <c r="G5" s="13"/>
      <c r="H5" s="13"/>
      <c r="I5" s="13"/>
      <c r="J5" s="13"/>
      <c r="K5" s="13"/>
      <c r="L5" s="13"/>
      <c r="M5" s="13"/>
      <c r="N5" s="13"/>
      <c r="O5" s="13"/>
    </row>
    <row r="6" spans="1:15" hidden="1" x14ac:dyDescent="0.35">
      <c r="A6" t="s">
        <v>27</v>
      </c>
      <c r="C6" s="1">
        <v>23</v>
      </c>
      <c r="D6" s="1">
        <v>30</v>
      </c>
      <c r="E6" s="1">
        <v>35</v>
      </c>
      <c r="F6" s="1">
        <v>35</v>
      </c>
      <c r="G6" s="13">
        <v>85</v>
      </c>
      <c r="H6" s="13">
        <v>80</v>
      </c>
      <c r="I6" s="13">
        <v>90</v>
      </c>
      <c r="J6" s="13">
        <v>55</v>
      </c>
      <c r="K6" s="13">
        <v>90</v>
      </c>
      <c r="L6" s="13">
        <v>80</v>
      </c>
      <c r="M6" s="13">
        <v>70</v>
      </c>
      <c r="N6" s="13">
        <v>70</v>
      </c>
      <c r="O6" s="13">
        <f>SUM(C6:N6)</f>
        <v>743</v>
      </c>
    </row>
    <row r="7" spans="1:15" hidden="1" x14ac:dyDescent="0.35">
      <c r="A7" t="s">
        <v>28</v>
      </c>
      <c r="C7" s="1">
        <v>18</v>
      </c>
      <c r="D7" s="1">
        <v>20</v>
      </c>
      <c r="E7" s="1">
        <v>35</v>
      </c>
      <c r="F7" s="1">
        <v>23</v>
      </c>
      <c r="G7" s="13">
        <v>65</v>
      </c>
      <c r="H7" s="13">
        <v>80</v>
      </c>
      <c r="I7" s="13">
        <v>90</v>
      </c>
      <c r="J7" s="13">
        <v>75</v>
      </c>
      <c r="K7" s="13">
        <v>90</v>
      </c>
      <c r="L7" s="13">
        <v>80</v>
      </c>
      <c r="M7" s="13">
        <v>70</v>
      </c>
      <c r="N7" s="13">
        <v>70</v>
      </c>
      <c r="O7" s="13">
        <f t="shared" ref="O7:O27" si="0">SUM(C7:N7)</f>
        <v>716</v>
      </c>
    </row>
    <row r="8" spans="1:15" hidden="1" x14ac:dyDescent="0.35">
      <c r="A8" t="s">
        <v>32</v>
      </c>
      <c r="C8" s="1">
        <f t="shared" ref="C8:N8" si="1">SUM(C6:C7)</f>
        <v>41</v>
      </c>
      <c r="D8" s="1">
        <f t="shared" si="1"/>
        <v>50</v>
      </c>
      <c r="E8" s="1">
        <f t="shared" si="1"/>
        <v>70</v>
      </c>
      <c r="F8" s="1">
        <f t="shared" si="1"/>
        <v>58</v>
      </c>
      <c r="G8" s="33">
        <f t="shared" si="1"/>
        <v>150</v>
      </c>
      <c r="H8" s="13">
        <f t="shared" si="1"/>
        <v>160</v>
      </c>
      <c r="I8" s="13">
        <f t="shared" si="1"/>
        <v>180</v>
      </c>
      <c r="J8" s="13">
        <f t="shared" si="1"/>
        <v>130</v>
      </c>
      <c r="K8" s="13">
        <f t="shared" si="1"/>
        <v>180</v>
      </c>
      <c r="L8" s="13">
        <f t="shared" si="1"/>
        <v>160</v>
      </c>
      <c r="M8" s="13">
        <f t="shared" si="1"/>
        <v>140</v>
      </c>
      <c r="N8" s="13">
        <f t="shared" si="1"/>
        <v>140</v>
      </c>
      <c r="O8" s="13">
        <f t="shared" si="0"/>
        <v>1459</v>
      </c>
    </row>
    <row r="9" spans="1:15" hidden="1" x14ac:dyDescent="0.35">
      <c r="A9" t="s">
        <v>25</v>
      </c>
      <c r="C9" s="1">
        <f t="shared" ref="C9:N9" si="2">$F$1*C6</f>
        <v>126500</v>
      </c>
      <c r="D9" s="1">
        <f t="shared" si="2"/>
        <v>165000</v>
      </c>
      <c r="E9" s="1">
        <f t="shared" si="2"/>
        <v>192500</v>
      </c>
      <c r="F9" s="1">
        <f t="shared" si="2"/>
        <v>192500</v>
      </c>
      <c r="G9" s="13">
        <f t="shared" si="2"/>
        <v>467500</v>
      </c>
      <c r="H9" s="13">
        <f t="shared" si="2"/>
        <v>440000</v>
      </c>
      <c r="I9" s="13">
        <f t="shared" si="2"/>
        <v>495000</v>
      </c>
      <c r="J9" s="13">
        <f t="shared" si="2"/>
        <v>302500</v>
      </c>
      <c r="K9" s="13">
        <f t="shared" si="2"/>
        <v>495000</v>
      </c>
      <c r="L9" s="13">
        <f t="shared" si="2"/>
        <v>440000</v>
      </c>
      <c r="M9" s="13">
        <f t="shared" si="2"/>
        <v>385000</v>
      </c>
      <c r="N9" s="13">
        <f t="shared" si="2"/>
        <v>385000</v>
      </c>
      <c r="O9" s="13">
        <f t="shared" si="0"/>
        <v>4086500</v>
      </c>
    </row>
    <row r="10" spans="1:15" hidden="1" x14ac:dyDescent="0.35">
      <c r="A10" t="s">
        <v>26</v>
      </c>
      <c r="C10" s="1">
        <f>C7*$F$2</f>
        <v>135000</v>
      </c>
      <c r="D10" s="1">
        <f>D7*$F$2</f>
        <v>150000</v>
      </c>
      <c r="E10" s="1">
        <f>E7*$F$2</f>
        <v>262500</v>
      </c>
      <c r="F10" s="1">
        <f>F7*$F$2</f>
        <v>172500</v>
      </c>
      <c r="G10" s="13">
        <f t="shared" ref="G10:N10" si="3">G7*$F$2</f>
        <v>487500</v>
      </c>
      <c r="H10" s="13">
        <f t="shared" si="3"/>
        <v>600000</v>
      </c>
      <c r="I10" s="13">
        <f t="shared" si="3"/>
        <v>675000</v>
      </c>
      <c r="J10" s="13">
        <f t="shared" si="3"/>
        <v>562500</v>
      </c>
      <c r="K10" s="13">
        <f t="shared" si="3"/>
        <v>675000</v>
      </c>
      <c r="L10" s="13">
        <f t="shared" si="3"/>
        <v>600000</v>
      </c>
      <c r="M10" s="13">
        <f t="shared" si="3"/>
        <v>525000</v>
      </c>
      <c r="N10" s="13">
        <f t="shared" si="3"/>
        <v>525000</v>
      </c>
      <c r="O10" s="13">
        <f t="shared" si="0"/>
        <v>5370000</v>
      </c>
    </row>
    <row r="11" spans="1:15" x14ac:dyDescent="0.35">
      <c r="A11" s="2" t="s">
        <v>16</v>
      </c>
      <c r="B11" s="2"/>
      <c r="C11" s="3">
        <f t="shared" ref="C11:N11" si="4">SUM(C9:C10)</f>
        <v>261500</v>
      </c>
      <c r="D11" s="3">
        <f t="shared" si="4"/>
        <v>315000</v>
      </c>
      <c r="E11" s="3">
        <f t="shared" si="4"/>
        <v>455000</v>
      </c>
      <c r="F11" s="3">
        <f t="shared" si="4"/>
        <v>365000</v>
      </c>
      <c r="G11" s="14">
        <f t="shared" si="4"/>
        <v>955000</v>
      </c>
      <c r="H11" s="14">
        <f t="shared" si="4"/>
        <v>1040000</v>
      </c>
      <c r="I11" s="14">
        <f t="shared" si="4"/>
        <v>1170000</v>
      </c>
      <c r="J11" s="14">
        <f t="shared" si="4"/>
        <v>865000</v>
      </c>
      <c r="K11" s="14">
        <f t="shared" si="4"/>
        <v>1170000</v>
      </c>
      <c r="L11" s="14">
        <f t="shared" si="4"/>
        <v>1040000</v>
      </c>
      <c r="M11" s="14">
        <f t="shared" si="4"/>
        <v>910000</v>
      </c>
      <c r="N11" s="14">
        <f t="shared" si="4"/>
        <v>910000</v>
      </c>
      <c r="O11" s="14">
        <f t="shared" si="0"/>
        <v>9456500</v>
      </c>
    </row>
    <row r="12" spans="1:15" x14ac:dyDescent="0.35">
      <c r="C12" s="1"/>
      <c r="D12" s="1"/>
      <c r="E12" s="1"/>
      <c r="F12" s="1"/>
      <c r="G12" s="13"/>
      <c r="H12" s="13"/>
      <c r="I12" s="13"/>
      <c r="J12" s="13"/>
      <c r="K12" s="13"/>
      <c r="L12" s="13"/>
      <c r="M12" s="13"/>
      <c r="N12" s="13"/>
      <c r="O12" s="13">
        <f>O11*1.19</f>
        <v>11253235</v>
      </c>
    </row>
    <row r="13" spans="1:15" hidden="1" x14ac:dyDescent="0.35">
      <c r="A13" t="s">
        <v>12</v>
      </c>
      <c r="C13" s="1"/>
      <c r="D13" s="1"/>
      <c r="E13" s="1"/>
      <c r="F13" s="1"/>
      <c r="G13" s="13"/>
      <c r="H13" s="13"/>
      <c r="I13" s="13"/>
      <c r="J13" s="13"/>
      <c r="K13" s="13"/>
      <c r="L13" s="13"/>
      <c r="M13" s="13"/>
      <c r="N13" s="13"/>
      <c r="O13" s="13">
        <f t="shared" si="0"/>
        <v>0</v>
      </c>
    </row>
    <row r="14" spans="1:15" hidden="1" x14ac:dyDescent="0.35">
      <c r="A14" t="s">
        <v>17</v>
      </c>
      <c r="C14" s="1">
        <v>10000</v>
      </c>
      <c r="D14" s="1">
        <v>10000</v>
      </c>
      <c r="E14" s="1">
        <v>10000</v>
      </c>
      <c r="F14" s="1">
        <v>10000</v>
      </c>
      <c r="G14" s="13">
        <v>10000</v>
      </c>
      <c r="H14" s="13">
        <v>10000</v>
      </c>
      <c r="I14" s="13">
        <v>10000</v>
      </c>
      <c r="J14" s="13">
        <v>10000</v>
      </c>
      <c r="K14" s="13">
        <v>10000</v>
      </c>
      <c r="L14" s="13">
        <v>10000</v>
      </c>
      <c r="M14" s="13">
        <v>10000</v>
      </c>
      <c r="N14" s="13">
        <v>10000</v>
      </c>
      <c r="O14" s="13">
        <f t="shared" si="0"/>
        <v>120000</v>
      </c>
    </row>
    <row r="15" spans="1:15" hidden="1" x14ac:dyDescent="0.35">
      <c r="A15" t="s">
        <v>18</v>
      </c>
      <c r="C15" s="1">
        <v>15000</v>
      </c>
      <c r="D15" s="1">
        <v>15000</v>
      </c>
      <c r="E15" s="1">
        <v>15000</v>
      </c>
      <c r="F15" s="1">
        <v>25000</v>
      </c>
      <c r="G15" s="13">
        <v>15000</v>
      </c>
      <c r="H15" s="13">
        <v>15000</v>
      </c>
      <c r="I15" s="13">
        <v>15000</v>
      </c>
      <c r="J15" s="13">
        <v>15000</v>
      </c>
      <c r="K15" s="13">
        <v>15000</v>
      </c>
      <c r="L15" s="13">
        <v>15000</v>
      </c>
      <c r="M15" s="13">
        <v>15000</v>
      </c>
      <c r="N15" s="13">
        <v>15000</v>
      </c>
      <c r="O15" s="13">
        <f t="shared" si="0"/>
        <v>190000</v>
      </c>
    </row>
    <row r="16" spans="1:15" hidden="1" x14ac:dyDescent="0.35">
      <c r="A16" t="s">
        <v>19</v>
      </c>
      <c r="C16" s="1">
        <v>15000</v>
      </c>
      <c r="D16" s="1">
        <v>15000</v>
      </c>
      <c r="E16" s="1">
        <v>15000</v>
      </c>
      <c r="F16" s="1">
        <v>18000</v>
      </c>
      <c r="G16" s="13">
        <v>15000</v>
      </c>
      <c r="H16" s="13">
        <v>15000</v>
      </c>
      <c r="I16" s="13">
        <v>15000</v>
      </c>
      <c r="J16" s="13">
        <v>15000</v>
      </c>
      <c r="K16" s="13">
        <v>15000</v>
      </c>
      <c r="L16" s="13">
        <v>15000</v>
      </c>
      <c r="M16" s="13">
        <v>15000</v>
      </c>
      <c r="N16" s="13">
        <v>15000</v>
      </c>
      <c r="O16" s="13">
        <f t="shared" si="0"/>
        <v>183000</v>
      </c>
    </row>
    <row r="17" spans="1:15" hidden="1" x14ac:dyDescent="0.35">
      <c r="A17" t="s">
        <v>20</v>
      </c>
      <c r="C17" s="1">
        <v>14000</v>
      </c>
      <c r="D17" s="1">
        <v>14000</v>
      </c>
      <c r="E17" s="1">
        <v>14000</v>
      </c>
      <c r="F17" s="1">
        <v>15000</v>
      </c>
      <c r="G17" s="13">
        <v>14000</v>
      </c>
      <c r="H17" s="13">
        <v>14000</v>
      </c>
      <c r="I17" s="13">
        <v>14000</v>
      </c>
      <c r="J17" s="13">
        <v>14000</v>
      </c>
      <c r="K17" s="13">
        <v>14000</v>
      </c>
      <c r="L17" s="13">
        <v>14000</v>
      </c>
      <c r="M17" s="13">
        <v>14000</v>
      </c>
      <c r="N17" s="13">
        <v>14000</v>
      </c>
      <c r="O17" s="13">
        <f t="shared" si="0"/>
        <v>169000</v>
      </c>
    </row>
    <row r="18" spans="1:15" hidden="1" x14ac:dyDescent="0.35">
      <c r="A18" t="s">
        <v>21</v>
      </c>
      <c r="C18" s="1">
        <v>50000</v>
      </c>
      <c r="D18" s="1">
        <v>50000</v>
      </c>
      <c r="E18" s="1">
        <v>50000</v>
      </c>
      <c r="F18" s="1">
        <v>50000</v>
      </c>
      <c r="G18" s="13">
        <v>50000</v>
      </c>
      <c r="H18" s="13">
        <v>50000</v>
      </c>
      <c r="I18" s="13">
        <v>50000</v>
      </c>
      <c r="J18" s="13">
        <v>50000</v>
      </c>
      <c r="K18" s="13">
        <v>50000</v>
      </c>
      <c r="L18" s="13">
        <v>50000</v>
      </c>
      <c r="M18" s="13">
        <v>50000</v>
      </c>
      <c r="N18" s="13">
        <v>50000</v>
      </c>
      <c r="O18" s="13">
        <f t="shared" si="0"/>
        <v>600000</v>
      </c>
    </row>
    <row r="19" spans="1:15" hidden="1" x14ac:dyDescent="0.35">
      <c r="A19" s="4" t="s">
        <v>12</v>
      </c>
      <c r="B19" s="4"/>
      <c r="C19" s="5">
        <f t="shared" ref="C19:N19" si="5">SUM(C14:C18)</f>
        <v>104000</v>
      </c>
      <c r="D19" s="5">
        <f t="shared" si="5"/>
        <v>104000</v>
      </c>
      <c r="E19" s="5">
        <f t="shared" si="5"/>
        <v>104000</v>
      </c>
      <c r="F19" s="5">
        <f t="shared" si="5"/>
        <v>118000</v>
      </c>
      <c r="G19" s="15">
        <f t="shared" si="5"/>
        <v>104000</v>
      </c>
      <c r="H19" s="15">
        <f t="shared" si="5"/>
        <v>104000</v>
      </c>
      <c r="I19" s="15">
        <f t="shared" si="5"/>
        <v>104000</v>
      </c>
      <c r="J19" s="15">
        <f t="shared" si="5"/>
        <v>104000</v>
      </c>
      <c r="K19" s="15">
        <f t="shared" si="5"/>
        <v>104000</v>
      </c>
      <c r="L19" s="15">
        <f t="shared" si="5"/>
        <v>104000</v>
      </c>
      <c r="M19" s="15">
        <f t="shared" si="5"/>
        <v>104000</v>
      </c>
      <c r="N19" s="15">
        <f t="shared" si="5"/>
        <v>104000</v>
      </c>
      <c r="O19" s="15">
        <f t="shared" si="0"/>
        <v>1262000</v>
      </c>
    </row>
    <row r="20" spans="1:15" hidden="1" x14ac:dyDescent="0.35">
      <c r="C20" s="1"/>
      <c r="D20" s="1"/>
      <c r="E20" s="1"/>
      <c r="F20" s="1"/>
      <c r="G20" s="13"/>
      <c r="H20" s="13"/>
      <c r="I20" s="13"/>
      <c r="J20" s="13"/>
      <c r="K20" s="13"/>
      <c r="L20" s="13"/>
      <c r="M20" s="13"/>
      <c r="N20" s="13"/>
      <c r="O20" s="13">
        <f t="shared" si="0"/>
        <v>0</v>
      </c>
    </row>
    <row r="21" spans="1:15" hidden="1" x14ac:dyDescent="0.35">
      <c r="A21" t="s">
        <v>13</v>
      </c>
      <c r="C21" s="1"/>
      <c r="D21" s="1"/>
      <c r="E21" s="1"/>
      <c r="F21" s="1"/>
      <c r="G21" s="13"/>
      <c r="H21" s="13"/>
      <c r="I21" s="13"/>
      <c r="J21" s="13"/>
      <c r="K21" s="13"/>
      <c r="L21" s="13"/>
      <c r="M21" s="13"/>
      <c r="N21" s="13"/>
      <c r="O21" s="13">
        <f t="shared" si="0"/>
        <v>0</v>
      </c>
    </row>
    <row r="22" spans="1:15" hidden="1" x14ac:dyDescent="0.35">
      <c r="A22" t="s">
        <v>22</v>
      </c>
      <c r="B22">
        <v>2500</v>
      </c>
      <c r="C22" s="1">
        <f t="shared" ref="C22:N22" si="6">C6*$B$22</f>
        <v>57500</v>
      </c>
      <c r="D22" s="1">
        <f t="shared" si="6"/>
        <v>75000</v>
      </c>
      <c r="E22" s="1">
        <f t="shared" si="6"/>
        <v>87500</v>
      </c>
      <c r="F22" s="1">
        <f t="shared" si="6"/>
        <v>87500</v>
      </c>
      <c r="G22" s="13">
        <f t="shared" si="6"/>
        <v>212500</v>
      </c>
      <c r="H22" s="13">
        <f t="shared" si="6"/>
        <v>200000</v>
      </c>
      <c r="I22" s="13">
        <f t="shared" si="6"/>
        <v>225000</v>
      </c>
      <c r="J22" s="13">
        <f t="shared" si="6"/>
        <v>137500</v>
      </c>
      <c r="K22" s="13">
        <f t="shared" si="6"/>
        <v>225000</v>
      </c>
      <c r="L22" s="13">
        <f t="shared" si="6"/>
        <v>200000</v>
      </c>
      <c r="M22" s="13">
        <f t="shared" si="6"/>
        <v>175000</v>
      </c>
      <c r="N22" s="13">
        <f t="shared" si="6"/>
        <v>175000</v>
      </c>
      <c r="O22" s="13">
        <f t="shared" si="0"/>
        <v>1857500</v>
      </c>
    </row>
    <row r="23" spans="1:15" hidden="1" x14ac:dyDescent="0.35">
      <c r="A23" t="s">
        <v>23</v>
      </c>
      <c r="B23">
        <v>4000</v>
      </c>
      <c r="C23" s="1">
        <f>$B$23*C7</f>
        <v>72000</v>
      </c>
      <c r="D23" s="1">
        <f t="shared" ref="D23:N23" si="7">$B$23*D7</f>
        <v>80000</v>
      </c>
      <c r="E23" s="1">
        <f t="shared" si="7"/>
        <v>140000</v>
      </c>
      <c r="F23" s="1">
        <f t="shared" si="7"/>
        <v>92000</v>
      </c>
      <c r="G23" s="13">
        <f t="shared" si="7"/>
        <v>260000</v>
      </c>
      <c r="H23" s="13">
        <f t="shared" si="7"/>
        <v>320000</v>
      </c>
      <c r="I23" s="13">
        <f t="shared" si="7"/>
        <v>360000</v>
      </c>
      <c r="J23" s="13">
        <f t="shared" si="7"/>
        <v>300000</v>
      </c>
      <c r="K23" s="13">
        <f t="shared" si="7"/>
        <v>360000</v>
      </c>
      <c r="L23" s="13">
        <f t="shared" si="7"/>
        <v>320000</v>
      </c>
      <c r="M23" s="13">
        <f t="shared" si="7"/>
        <v>280000</v>
      </c>
      <c r="N23" s="13">
        <f t="shared" si="7"/>
        <v>280000</v>
      </c>
      <c r="O23" s="13">
        <f t="shared" si="0"/>
        <v>2864000</v>
      </c>
    </row>
    <row r="24" spans="1:15" hidden="1" x14ac:dyDescent="0.35">
      <c r="C24" s="1">
        <f t="shared" ref="C24:N24" si="8">SUM(C22:C23)</f>
        <v>129500</v>
      </c>
      <c r="D24" s="1">
        <f t="shared" si="8"/>
        <v>155000</v>
      </c>
      <c r="E24" s="1">
        <f t="shared" si="8"/>
        <v>227500</v>
      </c>
      <c r="F24" s="1">
        <f t="shared" si="8"/>
        <v>179500</v>
      </c>
      <c r="G24" s="13">
        <f t="shared" si="8"/>
        <v>472500</v>
      </c>
      <c r="H24" s="13">
        <f t="shared" si="8"/>
        <v>520000</v>
      </c>
      <c r="I24" s="13">
        <f t="shared" si="8"/>
        <v>585000</v>
      </c>
      <c r="J24" s="13">
        <f t="shared" si="8"/>
        <v>437500</v>
      </c>
      <c r="K24" s="13">
        <f t="shared" si="8"/>
        <v>585000</v>
      </c>
      <c r="L24" s="13">
        <f t="shared" si="8"/>
        <v>520000</v>
      </c>
      <c r="M24" s="13">
        <f t="shared" si="8"/>
        <v>455000</v>
      </c>
      <c r="N24" s="13">
        <f t="shared" si="8"/>
        <v>455000</v>
      </c>
      <c r="O24" s="13">
        <f t="shared" si="0"/>
        <v>4721500</v>
      </c>
    </row>
    <row r="25" spans="1:15" x14ac:dyDescent="0.35">
      <c r="A25" s="6" t="s">
        <v>29</v>
      </c>
      <c r="B25" s="6"/>
      <c r="C25" s="7">
        <f t="shared" ref="C25:N25" si="9">C19+C24</f>
        <v>233500</v>
      </c>
      <c r="D25" s="7">
        <f t="shared" si="9"/>
        <v>259000</v>
      </c>
      <c r="E25" s="7">
        <f t="shared" si="9"/>
        <v>331500</v>
      </c>
      <c r="F25" s="7">
        <f t="shared" si="9"/>
        <v>297500</v>
      </c>
      <c r="G25" s="16">
        <f t="shared" si="9"/>
        <v>576500</v>
      </c>
      <c r="H25" s="16">
        <f t="shared" si="9"/>
        <v>624000</v>
      </c>
      <c r="I25" s="16">
        <f t="shared" si="9"/>
        <v>689000</v>
      </c>
      <c r="J25" s="16">
        <f t="shared" si="9"/>
        <v>541500</v>
      </c>
      <c r="K25" s="16">
        <f t="shared" si="9"/>
        <v>689000</v>
      </c>
      <c r="L25" s="16">
        <f t="shared" si="9"/>
        <v>624000</v>
      </c>
      <c r="M25" s="16">
        <f t="shared" si="9"/>
        <v>559000</v>
      </c>
      <c r="N25" s="16">
        <f t="shared" si="9"/>
        <v>559000</v>
      </c>
      <c r="O25" s="16">
        <f t="shared" si="0"/>
        <v>5983500</v>
      </c>
    </row>
    <row r="26" spans="1:15" x14ac:dyDescent="0.35">
      <c r="A26" t="s">
        <v>14</v>
      </c>
      <c r="G26" s="17"/>
      <c r="H26" s="17"/>
      <c r="I26" s="17"/>
      <c r="J26" s="17"/>
      <c r="K26" s="17"/>
      <c r="L26" s="17"/>
      <c r="M26" s="17"/>
      <c r="N26" s="17"/>
      <c r="O26" s="17">
        <f t="shared" si="0"/>
        <v>0</v>
      </c>
    </row>
    <row r="27" spans="1:15" x14ac:dyDescent="0.35">
      <c r="A27" s="9" t="s">
        <v>15</v>
      </c>
      <c r="B27" s="9"/>
      <c r="C27" s="10">
        <f>C11-C25</f>
        <v>28000</v>
      </c>
      <c r="D27" s="10">
        <f t="shared" ref="D27:N27" si="10">D11-D25</f>
        <v>56000</v>
      </c>
      <c r="E27" s="10">
        <f t="shared" si="10"/>
        <v>123500</v>
      </c>
      <c r="F27" s="10">
        <f t="shared" si="10"/>
        <v>67500</v>
      </c>
      <c r="G27" s="22">
        <f t="shared" si="10"/>
        <v>378500</v>
      </c>
      <c r="H27" s="22">
        <f t="shared" si="10"/>
        <v>416000</v>
      </c>
      <c r="I27" s="22">
        <f t="shared" si="10"/>
        <v>481000</v>
      </c>
      <c r="J27" s="22">
        <f t="shared" si="10"/>
        <v>323500</v>
      </c>
      <c r="K27" s="22">
        <f t="shared" si="10"/>
        <v>481000</v>
      </c>
      <c r="L27" s="22">
        <f t="shared" si="10"/>
        <v>416000</v>
      </c>
      <c r="M27" s="22">
        <f t="shared" si="10"/>
        <v>351000</v>
      </c>
      <c r="N27" s="22">
        <f t="shared" si="10"/>
        <v>351000</v>
      </c>
      <c r="O27" s="23">
        <f t="shared" si="0"/>
        <v>3473000</v>
      </c>
    </row>
    <row r="30" spans="1:15" x14ac:dyDescent="0.35">
      <c r="B30" t="s">
        <v>47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5FF98-9556-4A07-8FE9-9626CEE876AE}">
  <dimension ref="B1:O12"/>
  <sheetViews>
    <sheetView workbookViewId="0">
      <selection activeCell="H9" sqref="H9"/>
    </sheetView>
  </sheetViews>
  <sheetFormatPr baseColWidth="10" defaultRowHeight="14.5" x14ac:dyDescent="0.35"/>
  <cols>
    <col min="1" max="1" width="2.26953125" customWidth="1"/>
    <col min="2" max="2" width="17.1796875" bestFit="1" customWidth="1"/>
    <col min="3" max="3" width="7.36328125" bestFit="1" customWidth="1"/>
    <col min="4" max="4" width="9.26953125" bestFit="1" customWidth="1"/>
    <col min="5" max="5" width="7.6328125" bestFit="1" customWidth="1"/>
    <col min="6" max="7" width="7.36328125" bestFit="1" customWidth="1"/>
    <col min="8" max="8" width="10.26953125" customWidth="1"/>
    <col min="9" max="9" width="8.90625" bestFit="1" customWidth="1"/>
    <col min="10" max="10" width="8.6328125" customWidth="1"/>
    <col min="11" max="11" width="13" bestFit="1" customWidth="1"/>
    <col min="12" max="12" width="9.54296875" bestFit="1" customWidth="1"/>
    <col min="13" max="13" width="12.54296875" bestFit="1" customWidth="1"/>
    <col min="14" max="14" width="11.54296875" bestFit="1" customWidth="1"/>
    <col min="15" max="15" width="11.453125" customWidth="1"/>
  </cols>
  <sheetData>
    <row r="1" spans="2:15" ht="21" x14ac:dyDescent="0.5">
      <c r="B1" s="32" t="s">
        <v>46</v>
      </c>
    </row>
    <row r="2" spans="2:15" ht="18.5" x14ac:dyDescent="0.45">
      <c r="G2" s="31" t="s">
        <v>44</v>
      </c>
      <c r="H2" s="4"/>
      <c r="I2" s="4"/>
      <c r="J2" t="s">
        <v>45</v>
      </c>
    </row>
    <row r="4" spans="2:15" ht="18.5" x14ac:dyDescent="0.45">
      <c r="B4" s="28" t="s">
        <v>43</v>
      </c>
      <c r="C4" s="28" t="s">
        <v>0</v>
      </c>
      <c r="D4" s="28" t="s">
        <v>1</v>
      </c>
      <c r="E4" s="28" t="s">
        <v>2</v>
      </c>
      <c r="F4" s="28" t="s">
        <v>3</v>
      </c>
      <c r="G4" s="28" t="s">
        <v>4</v>
      </c>
      <c r="H4" s="28" t="s">
        <v>5</v>
      </c>
      <c r="I4" s="28" t="s">
        <v>6</v>
      </c>
      <c r="J4" s="28" t="s">
        <v>7</v>
      </c>
      <c r="K4" s="28" t="s">
        <v>8</v>
      </c>
      <c r="L4" s="28" t="s">
        <v>9</v>
      </c>
      <c r="M4" s="28" t="s">
        <v>10</v>
      </c>
      <c r="N4" s="28" t="s">
        <v>11</v>
      </c>
      <c r="O4" s="28" t="s">
        <v>36</v>
      </c>
    </row>
    <row r="5" spans="2:15" x14ac:dyDescent="0.35"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2:15" ht="18.5" x14ac:dyDescent="0.45">
      <c r="B6" s="28" t="s">
        <v>40</v>
      </c>
      <c r="C6" s="25">
        <f>'Venta 2021'!C11</f>
        <v>285000</v>
      </c>
      <c r="D6" s="25">
        <f>'Venta 2021'!D11</f>
        <v>195000</v>
      </c>
      <c r="E6" s="25">
        <f>'Venta 2021'!E11</f>
        <v>233000</v>
      </c>
      <c r="F6" s="25">
        <f>'Venta 2021'!F11</f>
        <v>249000</v>
      </c>
      <c r="G6" s="25">
        <f>'Venta 2021'!G11</f>
        <v>710000</v>
      </c>
      <c r="H6" s="30">
        <f>'Venta 2021'!H11</f>
        <v>900000</v>
      </c>
      <c r="I6" s="25">
        <f>'Venta 2021'!I11</f>
        <v>1300000</v>
      </c>
      <c r="J6" s="25">
        <f>'Venta 2021'!J11</f>
        <v>680000</v>
      </c>
      <c r="K6" s="25">
        <f>'Venta 2021'!K11</f>
        <v>1200000</v>
      </c>
      <c r="L6" s="25">
        <f>'Venta 2021'!L11</f>
        <v>1080000</v>
      </c>
      <c r="M6" s="25">
        <f>'Venta 2021'!M11</f>
        <v>840000</v>
      </c>
      <c r="N6" s="25">
        <f>'Venta 2021'!N11</f>
        <v>960000</v>
      </c>
      <c r="O6" s="25">
        <f>SUM(C6:N6)</f>
        <v>8632000</v>
      </c>
    </row>
    <row r="7" spans="2:15" ht="18.5" x14ac:dyDescent="0.45">
      <c r="B7" s="29"/>
      <c r="C7" s="24"/>
      <c r="D7" s="24"/>
      <c r="E7" s="24"/>
      <c r="F7" s="24"/>
      <c r="G7" s="24"/>
      <c r="H7" s="27"/>
      <c r="I7" s="24"/>
      <c r="J7" s="24"/>
      <c r="K7" s="24"/>
      <c r="L7" s="24"/>
      <c r="M7" s="24"/>
      <c r="N7" s="24"/>
      <c r="O7" s="24"/>
    </row>
    <row r="8" spans="2:15" ht="18.5" x14ac:dyDescent="0.45">
      <c r="B8" s="28" t="s">
        <v>39</v>
      </c>
      <c r="C8" s="25">
        <f>C6*0.19</f>
        <v>54150</v>
      </c>
      <c r="D8" s="25">
        <f t="shared" ref="D8:N8" si="0">D6*0.19</f>
        <v>37050</v>
      </c>
      <c r="E8" s="25">
        <f t="shared" si="0"/>
        <v>44270</v>
      </c>
      <c r="F8" s="25">
        <f t="shared" si="0"/>
        <v>47310</v>
      </c>
      <c r="G8" s="25">
        <f t="shared" si="0"/>
        <v>134900</v>
      </c>
      <c r="H8" s="26">
        <f>'Presupuesto 2023'!H1</f>
        <v>171000</v>
      </c>
      <c r="I8" s="25">
        <f t="shared" ref="I8" si="1">I6*0.19</f>
        <v>247000</v>
      </c>
      <c r="J8" s="25">
        <f t="shared" si="0"/>
        <v>129200</v>
      </c>
      <c r="K8" s="25">
        <f t="shared" si="0"/>
        <v>228000</v>
      </c>
      <c r="L8" s="25">
        <f t="shared" si="0"/>
        <v>205200</v>
      </c>
      <c r="M8" s="25">
        <f t="shared" si="0"/>
        <v>159600</v>
      </c>
      <c r="N8" s="25">
        <f t="shared" si="0"/>
        <v>182400</v>
      </c>
      <c r="O8" s="25">
        <f>SUM(C8:N8)</f>
        <v>1640080</v>
      </c>
    </row>
    <row r="9" spans="2:15" ht="18.5" x14ac:dyDescent="0.45">
      <c r="B9" s="29"/>
      <c r="C9" s="24"/>
      <c r="D9" s="24"/>
      <c r="E9" s="24"/>
      <c r="F9" s="24"/>
      <c r="G9" s="24"/>
      <c r="H9" s="27"/>
      <c r="I9" s="24"/>
      <c r="J9" s="24"/>
      <c r="K9" s="24"/>
      <c r="L9" s="24"/>
      <c r="M9" s="24"/>
      <c r="N9" s="24"/>
      <c r="O9" s="24"/>
    </row>
    <row r="10" spans="2:15" ht="18.5" x14ac:dyDescent="0.45">
      <c r="B10" s="28" t="s">
        <v>41</v>
      </c>
      <c r="C10" s="25">
        <f>C6+C8</f>
        <v>339150</v>
      </c>
      <c r="D10" s="25">
        <f t="shared" ref="D10:N10" si="2">D6+D8</f>
        <v>232050</v>
      </c>
      <c r="E10" s="25">
        <f t="shared" si="2"/>
        <v>277270</v>
      </c>
      <c r="F10" s="25">
        <f t="shared" si="2"/>
        <v>296310</v>
      </c>
      <c r="G10" s="25">
        <f t="shared" si="2"/>
        <v>844900</v>
      </c>
      <c r="H10" s="26">
        <f t="shared" si="2"/>
        <v>1071000</v>
      </c>
      <c r="I10" s="25">
        <f t="shared" ref="I10" si="3">I6+I8</f>
        <v>1547000</v>
      </c>
      <c r="J10" s="25">
        <f t="shared" si="2"/>
        <v>809200</v>
      </c>
      <c r="K10" s="25">
        <f t="shared" si="2"/>
        <v>1428000</v>
      </c>
      <c r="L10" s="25">
        <f t="shared" si="2"/>
        <v>1285200</v>
      </c>
      <c r="M10" s="25">
        <f t="shared" si="2"/>
        <v>999600</v>
      </c>
      <c r="N10" s="25">
        <f t="shared" si="2"/>
        <v>1142400</v>
      </c>
      <c r="O10" s="25">
        <f>SUM(C10:N10)</f>
        <v>10272080</v>
      </c>
    </row>
    <row r="11" spans="2:15" ht="18.5" x14ac:dyDescent="0.45">
      <c r="B11" s="29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2:15" ht="18.5" x14ac:dyDescent="0.45">
      <c r="B12" s="29" t="s">
        <v>42</v>
      </c>
      <c r="C12" s="24">
        <f>C6*1.19</f>
        <v>339150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8E422-2C81-4C46-9D91-AA5422BD9E6A}">
  <dimension ref="A1:O27"/>
  <sheetViews>
    <sheetView zoomScale="75" zoomScaleNormal="75" workbookViewId="0">
      <selection activeCell="G1" sqref="G1"/>
    </sheetView>
  </sheetViews>
  <sheetFormatPr baseColWidth="10" defaultRowHeight="14.5" x14ac:dyDescent="0.35"/>
  <cols>
    <col min="1" max="1" width="23.7265625" bestFit="1" customWidth="1"/>
    <col min="2" max="2" width="9" customWidth="1"/>
    <col min="3" max="3" width="9.7265625" bestFit="1" customWidth="1"/>
    <col min="11" max="11" width="12.81640625" bestFit="1" customWidth="1"/>
    <col min="12" max="12" width="11.81640625" bestFit="1" customWidth="1"/>
    <col min="13" max="15" width="12.453125" bestFit="1" customWidth="1"/>
  </cols>
  <sheetData>
    <row r="1" spans="1:15" ht="31" x14ac:dyDescent="0.7">
      <c r="D1" t="s">
        <v>24</v>
      </c>
      <c r="F1" s="1">
        <v>5000</v>
      </c>
      <c r="G1" s="8" t="s">
        <v>35</v>
      </c>
    </row>
    <row r="2" spans="1:15" x14ac:dyDescent="0.35">
      <c r="D2" t="s">
        <v>31</v>
      </c>
      <c r="F2" s="1">
        <v>7000</v>
      </c>
    </row>
    <row r="3" spans="1:15" x14ac:dyDescent="0.35">
      <c r="D3" s="1"/>
    </row>
    <row r="4" spans="1:15" x14ac:dyDescent="0.35">
      <c r="A4" t="s">
        <v>30</v>
      </c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  <c r="L4" t="s">
        <v>9</v>
      </c>
      <c r="M4" t="s">
        <v>10</v>
      </c>
      <c r="N4" t="s">
        <v>11</v>
      </c>
      <c r="O4" t="s">
        <v>33</v>
      </c>
    </row>
    <row r="5" spans="1:15" x14ac:dyDescent="0.3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35">
      <c r="A6" t="s">
        <v>27</v>
      </c>
      <c r="C6" s="1">
        <v>20</v>
      </c>
      <c r="D6" s="1">
        <v>15</v>
      </c>
      <c r="E6" s="1">
        <v>40</v>
      </c>
      <c r="F6" s="1">
        <v>60</v>
      </c>
      <c r="G6" s="1">
        <v>60</v>
      </c>
      <c r="H6" s="1">
        <v>70</v>
      </c>
      <c r="I6" s="1">
        <v>82</v>
      </c>
      <c r="J6" s="13">
        <v>40</v>
      </c>
      <c r="K6" s="13">
        <v>100</v>
      </c>
      <c r="L6" s="13">
        <v>80</v>
      </c>
      <c r="M6" s="13">
        <v>60</v>
      </c>
      <c r="N6" s="13">
        <v>80</v>
      </c>
      <c r="O6" s="13">
        <f t="shared" ref="O6:O26" si="0">SUM(C6:N6)</f>
        <v>707</v>
      </c>
    </row>
    <row r="7" spans="1:15" x14ac:dyDescent="0.35">
      <c r="A7" t="s">
        <v>28</v>
      </c>
      <c r="C7" s="1">
        <v>20</v>
      </c>
      <c r="D7" s="1">
        <v>12</v>
      </c>
      <c r="E7" s="1">
        <v>20</v>
      </c>
      <c r="F7" s="1">
        <v>40</v>
      </c>
      <c r="G7" s="1">
        <v>50</v>
      </c>
      <c r="H7" s="1">
        <v>69</v>
      </c>
      <c r="I7" s="1">
        <v>85</v>
      </c>
      <c r="J7" s="13">
        <v>75</v>
      </c>
      <c r="K7" s="13">
        <v>100</v>
      </c>
      <c r="L7" s="13">
        <v>80</v>
      </c>
      <c r="M7" s="13">
        <v>60</v>
      </c>
      <c r="N7" s="13">
        <v>80</v>
      </c>
      <c r="O7" s="13">
        <f t="shared" si="0"/>
        <v>691</v>
      </c>
    </row>
    <row r="8" spans="1:15" x14ac:dyDescent="0.35">
      <c r="A8" t="s">
        <v>32</v>
      </c>
      <c r="C8" s="1">
        <f>SUM(C6:C7)</f>
        <v>40</v>
      </c>
      <c r="D8" s="1">
        <f t="shared" ref="D8:N8" si="1">SUM(D6:D7)</f>
        <v>27</v>
      </c>
      <c r="E8" s="1">
        <f t="shared" si="1"/>
        <v>60</v>
      </c>
      <c r="F8" s="1">
        <f t="shared" si="1"/>
        <v>100</v>
      </c>
      <c r="G8" s="1">
        <f t="shared" si="1"/>
        <v>110</v>
      </c>
      <c r="H8" s="1">
        <f t="shared" si="1"/>
        <v>139</v>
      </c>
      <c r="I8" s="1">
        <f t="shared" si="1"/>
        <v>167</v>
      </c>
      <c r="J8" s="13">
        <f t="shared" si="1"/>
        <v>115</v>
      </c>
      <c r="K8" s="13">
        <f t="shared" si="1"/>
        <v>200</v>
      </c>
      <c r="L8" s="13">
        <f t="shared" si="1"/>
        <v>160</v>
      </c>
      <c r="M8" s="13">
        <f t="shared" si="1"/>
        <v>120</v>
      </c>
      <c r="N8" s="13">
        <f t="shared" si="1"/>
        <v>160</v>
      </c>
      <c r="O8" s="13">
        <f t="shared" si="0"/>
        <v>1398</v>
      </c>
    </row>
    <row r="9" spans="1:15" x14ac:dyDescent="0.35">
      <c r="A9" t="s">
        <v>25</v>
      </c>
      <c r="C9" s="1">
        <f t="shared" ref="C9:N9" si="2">$F$1*C6</f>
        <v>100000</v>
      </c>
      <c r="D9" s="1">
        <f t="shared" si="2"/>
        <v>75000</v>
      </c>
      <c r="E9" s="1">
        <f t="shared" si="2"/>
        <v>200000</v>
      </c>
      <c r="F9" s="1">
        <f t="shared" si="2"/>
        <v>300000</v>
      </c>
      <c r="G9" s="1">
        <f t="shared" si="2"/>
        <v>300000</v>
      </c>
      <c r="H9" s="1">
        <f t="shared" si="2"/>
        <v>350000</v>
      </c>
      <c r="I9" s="1">
        <f t="shared" si="2"/>
        <v>410000</v>
      </c>
      <c r="J9" s="13">
        <f t="shared" si="2"/>
        <v>200000</v>
      </c>
      <c r="K9" s="13">
        <f t="shared" si="2"/>
        <v>500000</v>
      </c>
      <c r="L9" s="13">
        <f t="shared" si="2"/>
        <v>400000</v>
      </c>
      <c r="M9" s="13">
        <f t="shared" si="2"/>
        <v>300000</v>
      </c>
      <c r="N9" s="13">
        <f t="shared" si="2"/>
        <v>400000</v>
      </c>
      <c r="O9" s="13">
        <f t="shared" si="0"/>
        <v>3535000</v>
      </c>
    </row>
    <row r="10" spans="1:15" x14ac:dyDescent="0.35">
      <c r="A10" t="s">
        <v>26</v>
      </c>
      <c r="C10" s="1">
        <f t="shared" ref="C10:N10" si="3">C7*$F$2</f>
        <v>140000</v>
      </c>
      <c r="D10" s="1">
        <f t="shared" si="3"/>
        <v>84000</v>
      </c>
      <c r="E10" s="1">
        <f t="shared" si="3"/>
        <v>140000</v>
      </c>
      <c r="F10" s="1">
        <f t="shared" si="3"/>
        <v>280000</v>
      </c>
      <c r="G10" s="1">
        <f t="shared" si="3"/>
        <v>350000</v>
      </c>
      <c r="H10" s="1">
        <f t="shared" si="3"/>
        <v>483000</v>
      </c>
      <c r="I10" s="1">
        <f t="shared" si="3"/>
        <v>595000</v>
      </c>
      <c r="J10" s="13">
        <f t="shared" si="3"/>
        <v>525000</v>
      </c>
      <c r="K10" s="13">
        <f t="shared" si="3"/>
        <v>700000</v>
      </c>
      <c r="L10" s="13">
        <f t="shared" si="3"/>
        <v>560000</v>
      </c>
      <c r="M10" s="13">
        <f t="shared" si="3"/>
        <v>420000</v>
      </c>
      <c r="N10" s="13">
        <f t="shared" si="3"/>
        <v>560000</v>
      </c>
      <c r="O10" s="13">
        <f t="shared" si="0"/>
        <v>4837000</v>
      </c>
    </row>
    <row r="11" spans="1:15" x14ac:dyDescent="0.35">
      <c r="A11" s="2" t="s">
        <v>16</v>
      </c>
      <c r="B11" s="2"/>
      <c r="C11" s="3">
        <f t="shared" ref="C11:N11" si="4">SUM(C9:C10)</f>
        <v>240000</v>
      </c>
      <c r="D11" s="3">
        <f t="shared" si="4"/>
        <v>159000</v>
      </c>
      <c r="E11" s="3">
        <f t="shared" si="4"/>
        <v>340000</v>
      </c>
      <c r="F11" s="3">
        <f t="shared" si="4"/>
        <v>580000</v>
      </c>
      <c r="G11" s="3">
        <f t="shared" si="4"/>
        <v>650000</v>
      </c>
      <c r="H11" s="3">
        <f t="shared" si="4"/>
        <v>833000</v>
      </c>
      <c r="I11" s="3">
        <f t="shared" si="4"/>
        <v>1005000</v>
      </c>
      <c r="J11" s="14">
        <f t="shared" si="4"/>
        <v>725000</v>
      </c>
      <c r="K11" s="14">
        <f t="shared" si="4"/>
        <v>1200000</v>
      </c>
      <c r="L11" s="14">
        <f t="shared" si="4"/>
        <v>960000</v>
      </c>
      <c r="M11" s="14">
        <f t="shared" si="4"/>
        <v>720000</v>
      </c>
      <c r="N11" s="14">
        <f t="shared" si="4"/>
        <v>960000</v>
      </c>
      <c r="O11" s="14">
        <f t="shared" si="0"/>
        <v>8372000</v>
      </c>
    </row>
    <row r="12" spans="1:15" x14ac:dyDescent="0.35">
      <c r="C12" s="1"/>
      <c r="D12" s="1"/>
      <c r="E12" s="1"/>
      <c r="F12" s="1"/>
      <c r="G12" s="1"/>
      <c r="H12" s="1"/>
      <c r="I12" s="1"/>
      <c r="J12" s="13"/>
      <c r="K12" s="13"/>
      <c r="L12" s="13"/>
      <c r="M12" s="13"/>
      <c r="N12" s="13"/>
      <c r="O12" s="13">
        <f t="shared" si="0"/>
        <v>0</v>
      </c>
    </row>
    <row r="13" spans="1:15" x14ac:dyDescent="0.35">
      <c r="A13" t="s">
        <v>12</v>
      </c>
      <c r="C13" s="1"/>
      <c r="D13" s="1"/>
      <c r="E13" s="1"/>
      <c r="F13" s="1"/>
      <c r="G13" s="1"/>
      <c r="H13" s="1"/>
      <c r="I13" s="1"/>
      <c r="J13" s="13"/>
      <c r="K13" s="13"/>
      <c r="L13" s="13"/>
      <c r="M13" s="13"/>
      <c r="N13" s="13"/>
      <c r="O13" s="13">
        <f t="shared" si="0"/>
        <v>0</v>
      </c>
    </row>
    <row r="14" spans="1:15" x14ac:dyDescent="0.35">
      <c r="A14" t="s">
        <v>17</v>
      </c>
      <c r="C14" s="1">
        <v>10000</v>
      </c>
      <c r="D14" s="1">
        <v>10000</v>
      </c>
      <c r="E14" s="1">
        <v>10000</v>
      </c>
      <c r="F14" s="1">
        <v>10000</v>
      </c>
      <c r="G14" s="1">
        <v>10000</v>
      </c>
      <c r="H14" s="1">
        <v>10000</v>
      </c>
      <c r="I14" s="1">
        <v>10000</v>
      </c>
      <c r="J14" s="13">
        <v>10000</v>
      </c>
      <c r="K14" s="13">
        <v>10000</v>
      </c>
      <c r="L14" s="13">
        <v>10000</v>
      </c>
      <c r="M14" s="13">
        <v>10000</v>
      </c>
      <c r="N14" s="13">
        <v>10000</v>
      </c>
      <c r="O14" s="13">
        <f t="shared" si="0"/>
        <v>120000</v>
      </c>
    </row>
    <row r="15" spans="1:15" x14ac:dyDescent="0.35">
      <c r="A15" t="s">
        <v>18</v>
      </c>
      <c r="C15" s="1">
        <v>15000</v>
      </c>
      <c r="D15" s="1">
        <v>15000</v>
      </c>
      <c r="E15" s="1">
        <v>15000</v>
      </c>
      <c r="F15" s="1">
        <v>15000</v>
      </c>
      <c r="G15" s="1">
        <v>15000</v>
      </c>
      <c r="H15" s="1">
        <v>15000</v>
      </c>
      <c r="I15" s="1">
        <v>15000</v>
      </c>
      <c r="J15" s="13">
        <v>15000</v>
      </c>
      <c r="K15" s="13">
        <v>15000</v>
      </c>
      <c r="L15" s="13">
        <v>15000</v>
      </c>
      <c r="M15" s="13">
        <v>15000</v>
      </c>
      <c r="N15" s="13">
        <v>15000</v>
      </c>
      <c r="O15" s="13">
        <f t="shared" si="0"/>
        <v>180000</v>
      </c>
    </row>
    <row r="16" spans="1:15" x14ac:dyDescent="0.35">
      <c r="A16" t="s">
        <v>19</v>
      </c>
      <c r="C16" s="1">
        <v>15000</v>
      </c>
      <c r="D16" s="1">
        <v>15000</v>
      </c>
      <c r="E16" s="1">
        <v>15000</v>
      </c>
      <c r="F16" s="1">
        <v>15000</v>
      </c>
      <c r="G16" s="1">
        <v>15000</v>
      </c>
      <c r="H16" s="1">
        <v>15000</v>
      </c>
      <c r="I16" s="1">
        <v>15000</v>
      </c>
      <c r="J16" s="13">
        <v>15000</v>
      </c>
      <c r="K16" s="13">
        <v>15000</v>
      </c>
      <c r="L16" s="13">
        <v>15000</v>
      </c>
      <c r="M16" s="13">
        <v>15000</v>
      </c>
      <c r="N16" s="13">
        <v>15000</v>
      </c>
      <c r="O16" s="13">
        <f t="shared" si="0"/>
        <v>180000</v>
      </c>
    </row>
    <row r="17" spans="1:15" x14ac:dyDescent="0.35">
      <c r="A17" t="s">
        <v>20</v>
      </c>
      <c r="C17" s="1">
        <v>14000</v>
      </c>
      <c r="D17" s="1">
        <v>14000</v>
      </c>
      <c r="E17" s="1">
        <v>14000</v>
      </c>
      <c r="F17" s="1">
        <v>14000</v>
      </c>
      <c r="G17" s="1">
        <v>14000</v>
      </c>
      <c r="H17" s="1">
        <v>14000</v>
      </c>
      <c r="I17" s="1">
        <v>14000</v>
      </c>
      <c r="J17" s="13">
        <v>14000</v>
      </c>
      <c r="K17" s="13">
        <v>14000</v>
      </c>
      <c r="L17" s="13">
        <v>14000</v>
      </c>
      <c r="M17" s="13">
        <v>14000</v>
      </c>
      <c r="N17" s="13">
        <v>14000</v>
      </c>
      <c r="O17" s="13">
        <f t="shared" si="0"/>
        <v>168000</v>
      </c>
    </row>
    <row r="18" spans="1:15" x14ac:dyDescent="0.35">
      <c r="A18" t="s">
        <v>21</v>
      </c>
      <c r="C18" s="1">
        <v>50000</v>
      </c>
      <c r="D18" s="1">
        <v>50000</v>
      </c>
      <c r="E18" s="1">
        <v>50000</v>
      </c>
      <c r="F18" s="1">
        <v>50000</v>
      </c>
      <c r="G18" s="1">
        <v>50000</v>
      </c>
      <c r="H18" s="1">
        <v>50000</v>
      </c>
      <c r="I18" s="1">
        <v>50000</v>
      </c>
      <c r="J18" s="13">
        <v>50000</v>
      </c>
      <c r="K18" s="13">
        <v>50000</v>
      </c>
      <c r="L18" s="13">
        <v>50000</v>
      </c>
      <c r="M18" s="13">
        <v>50000</v>
      </c>
      <c r="N18" s="13">
        <v>50000</v>
      </c>
      <c r="O18" s="13">
        <f t="shared" si="0"/>
        <v>600000</v>
      </c>
    </row>
    <row r="19" spans="1:15" x14ac:dyDescent="0.35">
      <c r="A19" s="4" t="s">
        <v>12</v>
      </c>
      <c r="B19" s="4"/>
      <c r="C19" s="5">
        <f t="shared" ref="C19:N19" si="5">SUM(C14:C18)</f>
        <v>104000</v>
      </c>
      <c r="D19" s="5">
        <f t="shared" si="5"/>
        <v>104000</v>
      </c>
      <c r="E19" s="5">
        <f t="shared" si="5"/>
        <v>104000</v>
      </c>
      <c r="F19" s="5">
        <f t="shared" si="5"/>
        <v>104000</v>
      </c>
      <c r="G19" s="5">
        <f t="shared" si="5"/>
        <v>104000</v>
      </c>
      <c r="H19" s="5">
        <f t="shared" si="5"/>
        <v>104000</v>
      </c>
      <c r="I19" s="5">
        <f t="shared" si="5"/>
        <v>104000</v>
      </c>
      <c r="J19" s="15">
        <f t="shared" si="5"/>
        <v>104000</v>
      </c>
      <c r="K19" s="15">
        <f t="shared" si="5"/>
        <v>104000</v>
      </c>
      <c r="L19" s="15">
        <f t="shared" si="5"/>
        <v>104000</v>
      </c>
      <c r="M19" s="15">
        <f t="shared" si="5"/>
        <v>104000</v>
      </c>
      <c r="N19" s="15">
        <f t="shared" si="5"/>
        <v>104000</v>
      </c>
      <c r="O19" s="15">
        <f t="shared" si="0"/>
        <v>1248000</v>
      </c>
    </row>
    <row r="20" spans="1:15" x14ac:dyDescent="0.35">
      <c r="C20" s="1"/>
      <c r="D20" s="1"/>
      <c r="E20" s="1"/>
      <c r="F20" s="1"/>
      <c r="G20" s="1"/>
      <c r="H20" s="1"/>
      <c r="I20" s="1"/>
      <c r="J20" s="13"/>
      <c r="K20" s="13"/>
      <c r="L20" s="13"/>
      <c r="M20" s="13"/>
      <c r="N20" s="13"/>
      <c r="O20" s="13">
        <f t="shared" si="0"/>
        <v>0</v>
      </c>
    </row>
    <row r="21" spans="1:15" x14ac:dyDescent="0.35">
      <c r="A21" t="s">
        <v>13</v>
      </c>
      <c r="C21" s="1"/>
      <c r="D21" s="1"/>
      <c r="E21" s="1"/>
      <c r="F21" s="1"/>
      <c r="G21" s="1"/>
      <c r="H21" s="1"/>
      <c r="I21" s="1"/>
      <c r="J21" s="13"/>
      <c r="K21" s="13"/>
      <c r="L21" s="13"/>
      <c r="M21" s="13"/>
      <c r="N21" s="13"/>
      <c r="O21" s="13">
        <f t="shared" si="0"/>
        <v>0</v>
      </c>
    </row>
    <row r="22" spans="1:15" x14ac:dyDescent="0.35">
      <c r="A22" t="s">
        <v>22</v>
      </c>
      <c r="B22">
        <v>2500</v>
      </c>
      <c r="C22" s="1">
        <f t="shared" ref="C22:N22" si="6">C6*$B$22</f>
        <v>50000</v>
      </c>
      <c r="D22" s="1">
        <f t="shared" si="6"/>
        <v>37500</v>
      </c>
      <c r="E22" s="1">
        <f t="shared" si="6"/>
        <v>100000</v>
      </c>
      <c r="F22" s="1">
        <f t="shared" si="6"/>
        <v>150000</v>
      </c>
      <c r="G22" s="1">
        <f t="shared" si="6"/>
        <v>150000</v>
      </c>
      <c r="H22" s="1">
        <f t="shared" si="6"/>
        <v>175000</v>
      </c>
      <c r="I22" s="1">
        <f t="shared" si="6"/>
        <v>205000</v>
      </c>
      <c r="J22" s="13">
        <f t="shared" si="6"/>
        <v>100000</v>
      </c>
      <c r="K22" s="13">
        <f t="shared" si="6"/>
        <v>250000</v>
      </c>
      <c r="L22" s="13">
        <f t="shared" si="6"/>
        <v>200000</v>
      </c>
      <c r="M22" s="13">
        <f t="shared" si="6"/>
        <v>150000</v>
      </c>
      <c r="N22" s="13">
        <f t="shared" si="6"/>
        <v>200000</v>
      </c>
      <c r="O22" s="13">
        <f t="shared" si="0"/>
        <v>1767500</v>
      </c>
    </row>
    <row r="23" spans="1:15" x14ac:dyDescent="0.35">
      <c r="A23" t="s">
        <v>23</v>
      </c>
      <c r="B23">
        <v>4000</v>
      </c>
      <c r="C23" s="1">
        <f t="shared" ref="C23:N23" si="7">$B$23*C6</f>
        <v>80000</v>
      </c>
      <c r="D23" s="1">
        <f t="shared" si="7"/>
        <v>60000</v>
      </c>
      <c r="E23" s="1">
        <f t="shared" si="7"/>
        <v>160000</v>
      </c>
      <c r="F23" s="1">
        <f t="shared" si="7"/>
        <v>240000</v>
      </c>
      <c r="G23" s="1">
        <f t="shared" si="7"/>
        <v>240000</v>
      </c>
      <c r="H23" s="1">
        <f t="shared" si="7"/>
        <v>280000</v>
      </c>
      <c r="I23" s="1">
        <f t="shared" si="7"/>
        <v>328000</v>
      </c>
      <c r="J23" s="13">
        <f t="shared" si="7"/>
        <v>160000</v>
      </c>
      <c r="K23" s="13">
        <f t="shared" si="7"/>
        <v>400000</v>
      </c>
      <c r="L23" s="13">
        <f t="shared" si="7"/>
        <v>320000</v>
      </c>
      <c r="M23" s="13">
        <f t="shared" si="7"/>
        <v>240000</v>
      </c>
      <c r="N23" s="13">
        <f t="shared" si="7"/>
        <v>320000</v>
      </c>
      <c r="O23" s="13">
        <f t="shared" si="0"/>
        <v>2828000</v>
      </c>
    </row>
    <row r="24" spans="1:15" x14ac:dyDescent="0.35">
      <c r="C24" s="1">
        <f t="shared" ref="C24:N24" si="8">SUM(C22:C23)</f>
        <v>130000</v>
      </c>
      <c r="D24" s="1">
        <f t="shared" si="8"/>
        <v>97500</v>
      </c>
      <c r="E24" s="1">
        <f t="shared" si="8"/>
        <v>260000</v>
      </c>
      <c r="F24" s="1">
        <f t="shared" si="8"/>
        <v>390000</v>
      </c>
      <c r="G24" s="1">
        <f t="shared" si="8"/>
        <v>390000</v>
      </c>
      <c r="H24" s="1">
        <f t="shared" si="8"/>
        <v>455000</v>
      </c>
      <c r="I24" s="1">
        <f t="shared" si="8"/>
        <v>533000</v>
      </c>
      <c r="J24" s="13">
        <f t="shared" si="8"/>
        <v>260000</v>
      </c>
      <c r="K24" s="13">
        <f t="shared" si="8"/>
        <v>650000</v>
      </c>
      <c r="L24" s="13">
        <f t="shared" si="8"/>
        <v>520000</v>
      </c>
      <c r="M24" s="13">
        <f t="shared" si="8"/>
        <v>390000</v>
      </c>
      <c r="N24" s="13">
        <f t="shared" si="8"/>
        <v>520000</v>
      </c>
      <c r="O24" s="13">
        <f t="shared" si="0"/>
        <v>4595500</v>
      </c>
    </row>
    <row r="25" spans="1:15" x14ac:dyDescent="0.35">
      <c r="A25" s="6" t="s">
        <v>29</v>
      </c>
      <c r="B25" s="6"/>
      <c r="C25" s="7">
        <f t="shared" ref="C25:N25" si="9">C19+C24</f>
        <v>234000</v>
      </c>
      <c r="D25" s="7">
        <f t="shared" si="9"/>
        <v>201500</v>
      </c>
      <c r="E25" s="7">
        <f t="shared" si="9"/>
        <v>364000</v>
      </c>
      <c r="F25" s="7">
        <f t="shared" si="9"/>
        <v>494000</v>
      </c>
      <c r="G25" s="7">
        <f t="shared" si="9"/>
        <v>494000</v>
      </c>
      <c r="H25" s="7">
        <f t="shared" si="9"/>
        <v>559000</v>
      </c>
      <c r="I25" s="7">
        <f t="shared" si="9"/>
        <v>637000</v>
      </c>
      <c r="J25" s="16">
        <f t="shared" si="9"/>
        <v>364000</v>
      </c>
      <c r="K25" s="16">
        <f t="shared" si="9"/>
        <v>754000</v>
      </c>
      <c r="L25" s="16">
        <f t="shared" si="9"/>
        <v>624000</v>
      </c>
      <c r="M25" s="16">
        <f t="shared" si="9"/>
        <v>494000</v>
      </c>
      <c r="N25" s="16">
        <f t="shared" si="9"/>
        <v>624000</v>
      </c>
      <c r="O25" s="16">
        <f t="shared" si="0"/>
        <v>5843500</v>
      </c>
    </row>
    <row r="26" spans="1:15" x14ac:dyDescent="0.35">
      <c r="A26" t="s">
        <v>14</v>
      </c>
      <c r="J26" s="17"/>
      <c r="K26" s="17"/>
      <c r="L26" s="17"/>
      <c r="M26" s="17"/>
      <c r="N26" s="17"/>
      <c r="O26" s="17">
        <f t="shared" si="0"/>
        <v>0</v>
      </c>
    </row>
    <row r="27" spans="1:15" x14ac:dyDescent="0.35">
      <c r="A27" s="10" t="s">
        <v>15</v>
      </c>
      <c r="B27" s="10"/>
      <c r="C27" s="10">
        <f t="shared" ref="C27:N27" si="10">C11-C25</f>
        <v>6000</v>
      </c>
      <c r="D27" s="10">
        <f t="shared" si="10"/>
        <v>-42500</v>
      </c>
      <c r="E27" s="10">
        <f t="shared" si="10"/>
        <v>-24000</v>
      </c>
      <c r="F27" s="10">
        <f t="shared" si="10"/>
        <v>86000</v>
      </c>
      <c r="G27" s="10">
        <f t="shared" si="10"/>
        <v>156000</v>
      </c>
      <c r="H27" s="10">
        <f t="shared" si="10"/>
        <v>274000</v>
      </c>
      <c r="I27" s="10">
        <f t="shared" si="10"/>
        <v>368000</v>
      </c>
      <c r="J27" s="10">
        <f t="shared" si="10"/>
        <v>361000</v>
      </c>
      <c r="K27" s="10">
        <f t="shared" si="10"/>
        <v>446000</v>
      </c>
      <c r="L27" s="10">
        <f t="shared" si="10"/>
        <v>336000</v>
      </c>
      <c r="M27" s="10">
        <f t="shared" si="10"/>
        <v>226000</v>
      </c>
      <c r="N27" s="10">
        <f t="shared" si="10"/>
        <v>336000</v>
      </c>
      <c r="O27" s="23">
        <f>SUM(C27:N27)</f>
        <v>2528500</v>
      </c>
    </row>
  </sheetData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7"/>
  <sheetViews>
    <sheetView zoomScale="75" zoomScaleNormal="75" workbookViewId="0">
      <selection activeCell="H11" sqref="H11"/>
    </sheetView>
  </sheetViews>
  <sheetFormatPr baseColWidth="10" defaultRowHeight="14.5" x14ac:dyDescent="0.35"/>
  <cols>
    <col min="1" max="1" width="23.7265625" bestFit="1" customWidth="1"/>
    <col min="2" max="2" width="9" customWidth="1"/>
    <col min="3" max="3" width="9.7265625" bestFit="1" customWidth="1"/>
    <col min="11" max="11" width="12.81640625" bestFit="1" customWidth="1"/>
    <col min="12" max="12" width="11.81640625" bestFit="1" customWidth="1"/>
    <col min="13" max="14" width="12.453125" bestFit="1" customWidth="1"/>
    <col min="15" max="15" width="16.54296875" customWidth="1"/>
  </cols>
  <sheetData>
    <row r="1" spans="1:15" ht="31" x14ac:dyDescent="0.7">
      <c r="D1" t="s">
        <v>24</v>
      </c>
      <c r="F1" s="1">
        <v>5000</v>
      </c>
      <c r="G1" s="12" t="s">
        <v>34</v>
      </c>
    </row>
    <row r="2" spans="1:15" x14ac:dyDescent="0.35">
      <c r="D2" t="s">
        <v>31</v>
      </c>
      <c r="F2" s="1">
        <v>7000</v>
      </c>
    </row>
    <row r="3" spans="1:15" x14ac:dyDescent="0.35">
      <c r="D3" s="1"/>
    </row>
    <row r="4" spans="1:15" x14ac:dyDescent="0.35">
      <c r="A4" t="s">
        <v>30</v>
      </c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  <c r="L4" t="s">
        <v>9</v>
      </c>
      <c r="M4" t="s">
        <v>10</v>
      </c>
      <c r="N4" t="s">
        <v>11</v>
      </c>
    </row>
    <row r="5" spans="1:15" x14ac:dyDescent="0.3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35">
      <c r="A6" t="s">
        <v>27</v>
      </c>
      <c r="C6" s="1">
        <v>20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x14ac:dyDescent="0.35">
      <c r="A7" t="s">
        <v>28</v>
      </c>
      <c r="C7" s="1">
        <v>20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x14ac:dyDescent="0.35">
      <c r="A8" t="s">
        <v>32</v>
      </c>
      <c r="C8" s="1">
        <f>SUM(C6:C7)</f>
        <v>40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x14ac:dyDescent="0.35">
      <c r="A9" t="s">
        <v>25</v>
      </c>
      <c r="C9" s="1">
        <f>$F$1*C6</f>
        <v>100000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35">
      <c r="A10" t="s">
        <v>26</v>
      </c>
      <c r="C10" s="1">
        <f>C7*$F$2</f>
        <v>140000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35">
      <c r="A11" s="2" t="s">
        <v>16</v>
      </c>
      <c r="B11" s="2"/>
      <c r="C11" s="3">
        <f>SUM(C9:C10)</f>
        <v>240000</v>
      </c>
      <c r="D11" s="3">
        <f t="shared" ref="D11:N11" si="0">SUM(D9:D10)</f>
        <v>0</v>
      </c>
      <c r="E11" s="3">
        <f t="shared" si="0"/>
        <v>0</v>
      </c>
      <c r="F11" s="3">
        <f t="shared" si="0"/>
        <v>0</v>
      </c>
      <c r="G11" s="3">
        <f t="shared" si="0"/>
        <v>0</v>
      </c>
      <c r="H11" s="3">
        <f t="shared" si="0"/>
        <v>0</v>
      </c>
      <c r="I11" s="3">
        <f t="shared" si="0"/>
        <v>0</v>
      </c>
      <c r="J11" s="3">
        <f t="shared" si="0"/>
        <v>0</v>
      </c>
      <c r="K11" s="3">
        <f t="shared" si="0"/>
        <v>0</v>
      </c>
      <c r="L11" s="3">
        <f t="shared" si="0"/>
        <v>0</v>
      </c>
      <c r="M11" s="3">
        <f t="shared" si="0"/>
        <v>0</v>
      </c>
      <c r="N11" s="3">
        <f t="shared" si="0"/>
        <v>0</v>
      </c>
      <c r="O11" s="1"/>
    </row>
    <row r="12" spans="1:15" x14ac:dyDescent="0.35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35">
      <c r="A13" t="s">
        <v>12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35">
      <c r="A14" t="s">
        <v>17</v>
      </c>
      <c r="C14" s="1">
        <v>10000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35">
      <c r="A15" t="s">
        <v>18</v>
      </c>
      <c r="C15" s="1">
        <v>15000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35">
      <c r="A16" t="s">
        <v>19</v>
      </c>
      <c r="C16" s="1">
        <v>15000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35">
      <c r="A17" t="s">
        <v>20</v>
      </c>
      <c r="C17" s="1">
        <v>14000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35">
      <c r="A18" t="s">
        <v>21</v>
      </c>
      <c r="C18" s="1">
        <v>50000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35">
      <c r="A19" s="4" t="s">
        <v>12</v>
      </c>
      <c r="B19" s="4"/>
      <c r="C19" s="5">
        <f>SUM(C14:C18)</f>
        <v>104000</v>
      </c>
      <c r="D19" s="5">
        <f t="shared" ref="D19:N19" si="1">SUM(D14:D18)</f>
        <v>0</v>
      </c>
      <c r="E19" s="5">
        <f t="shared" si="1"/>
        <v>0</v>
      </c>
      <c r="F19" s="5">
        <f t="shared" si="1"/>
        <v>0</v>
      </c>
      <c r="G19" s="5">
        <f t="shared" si="1"/>
        <v>0</v>
      </c>
      <c r="H19" s="5">
        <f t="shared" si="1"/>
        <v>0</v>
      </c>
      <c r="I19" s="5">
        <f t="shared" si="1"/>
        <v>0</v>
      </c>
      <c r="J19" s="5">
        <f t="shared" si="1"/>
        <v>0</v>
      </c>
      <c r="K19" s="5">
        <f t="shared" si="1"/>
        <v>0</v>
      </c>
      <c r="L19" s="5">
        <f t="shared" si="1"/>
        <v>0</v>
      </c>
      <c r="M19" s="5">
        <f t="shared" si="1"/>
        <v>0</v>
      </c>
      <c r="N19" s="5">
        <f t="shared" si="1"/>
        <v>0</v>
      </c>
      <c r="O19" s="1"/>
    </row>
    <row r="20" spans="1:15" x14ac:dyDescent="0.35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35">
      <c r="A21" t="s">
        <v>13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35">
      <c r="A22" t="s">
        <v>22</v>
      </c>
      <c r="B22">
        <v>2500</v>
      </c>
      <c r="C22" s="1">
        <f>C6*$B$22</f>
        <v>50000</v>
      </c>
      <c r="D22" s="1">
        <f t="shared" ref="D22:N22" si="2">D6*$B$22</f>
        <v>0</v>
      </c>
      <c r="E22" s="1">
        <f t="shared" si="2"/>
        <v>0</v>
      </c>
      <c r="F22" s="1">
        <f t="shared" si="2"/>
        <v>0</v>
      </c>
      <c r="G22" s="1">
        <f t="shared" si="2"/>
        <v>0</v>
      </c>
      <c r="H22" s="1">
        <f t="shared" si="2"/>
        <v>0</v>
      </c>
      <c r="I22" s="1">
        <f t="shared" si="2"/>
        <v>0</v>
      </c>
      <c r="J22" s="1">
        <f t="shared" si="2"/>
        <v>0</v>
      </c>
      <c r="K22" s="1">
        <f t="shared" si="2"/>
        <v>0</v>
      </c>
      <c r="L22" s="1">
        <f t="shared" si="2"/>
        <v>0</v>
      </c>
      <c r="M22" s="1">
        <f t="shared" si="2"/>
        <v>0</v>
      </c>
      <c r="N22" s="1">
        <f t="shared" si="2"/>
        <v>0</v>
      </c>
      <c r="O22" s="1"/>
    </row>
    <row r="23" spans="1:15" x14ac:dyDescent="0.35">
      <c r="A23" t="s">
        <v>23</v>
      </c>
      <c r="B23">
        <v>4000</v>
      </c>
      <c r="C23" s="1">
        <f>$B$23*C6</f>
        <v>80000</v>
      </c>
      <c r="D23" s="1">
        <f t="shared" ref="D23:N23" si="3">$B$23*D6</f>
        <v>0</v>
      </c>
      <c r="E23" s="1">
        <f t="shared" si="3"/>
        <v>0</v>
      </c>
      <c r="F23" s="1">
        <f t="shared" si="3"/>
        <v>0</v>
      </c>
      <c r="G23" s="1">
        <f t="shared" si="3"/>
        <v>0</v>
      </c>
      <c r="H23" s="1">
        <f t="shared" si="3"/>
        <v>0</v>
      </c>
      <c r="I23" s="1">
        <f t="shared" si="3"/>
        <v>0</v>
      </c>
      <c r="J23" s="1">
        <f t="shared" si="3"/>
        <v>0</v>
      </c>
      <c r="K23" s="1">
        <f t="shared" si="3"/>
        <v>0</v>
      </c>
      <c r="L23" s="1">
        <f t="shared" si="3"/>
        <v>0</v>
      </c>
      <c r="M23" s="1">
        <f t="shared" si="3"/>
        <v>0</v>
      </c>
      <c r="N23" s="1">
        <f t="shared" si="3"/>
        <v>0</v>
      </c>
      <c r="O23" s="1"/>
    </row>
    <row r="24" spans="1:15" x14ac:dyDescent="0.35">
      <c r="C24" s="1">
        <f>SUM(C22:C23)</f>
        <v>130000</v>
      </c>
      <c r="D24" s="1">
        <f t="shared" ref="D24:N24" si="4">SUM(D22:D23)</f>
        <v>0</v>
      </c>
      <c r="E24" s="1">
        <f t="shared" si="4"/>
        <v>0</v>
      </c>
      <c r="F24" s="1">
        <f t="shared" si="4"/>
        <v>0</v>
      </c>
      <c r="G24" s="1">
        <f t="shared" si="4"/>
        <v>0</v>
      </c>
      <c r="H24" s="1">
        <f t="shared" si="4"/>
        <v>0</v>
      </c>
      <c r="I24" s="1">
        <f t="shared" si="4"/>
        <v>0</v>
      </c>
      <c r="J24" s="1">
        <f t="shared" si="4"/>
        <v>0</v>
      </c>
      <c r="K24" s="1">
        <f t="shared" si="4"/>
        <v>0</v>
      </c>
      <c r="L24" s="1">
        <f t="shared" si="4"/>
        <v>0</v>
      </c>
      <c r="M24" s="1">
        <f t="shared" si="4"/>
        <v>0</v>
      </c>
      <c r="N24" s="1">
        <f t="shared" si="4"/>
        <v>0</v>
      </c>
      <c r="O24" s="1"/>
    </row>
    <row r="25" spans="1:15" x14ac:dyDescent="0.35">
      <c r="A25" s="6" t="s">
        <v>29</v>
      </c>
      <c r="B25" s="6"/>
      <c r="C25" s="7">
        <f>C19+C24</f>
        <v>234000</v>
      </c>
      <c r="D25" s="7">
        <f t="shared" ref="D25:N25" si="5">D19+D24</f>
        <v>0</v>
      </c>
      <c r="E25" s="7">
        <f t="shared" si="5"/>
        <v>0</v>
      </c>
      <c r="F25" s="7">
        <f t="shared" si="5"/>
        <v>0</v>
      </c>
      <c r="G25" s="7">
        <f t="shared" si="5"/>
        <v>0</v>
      </c>
      <c r="H25" s="7">
        <f t="shared" si="5"/>
        <v>0</v>
      </c>
      <c r="I25" s="7">
        <f t="shared" si="5"/>
        <v>0</v>
      </c>
      <c r="J25" s="7">
        <f t="shared" si="5"/>
        <v>0</v>
      </c>
      <c r="K25" s="7">
        <f t="shared" si="5"/>
        <v>0</v>
      </c>
      <c r="L25" s="7">
        <f t="shared" si="5"/>
        <v>0</v>
      </c>
      <c r="M25" s="7">
        <f t="shared" si="5"/>
        <v>0</v>
      </c>
      <c r="N25" s="7">
        <f t="shared" si="5"/>
        <v>0</v>
      </c>
      <c r="O25" s="1"/>
    </row>
    <row r="26" spans="1:15" x14ac:dyDescent="0.35">
      <c r="A26" t="s">
        <v>14</v>
      </c>
      <c r="O26" s="1"/>
    </row>
    <row r="27" spans="1:15" x14ac:dyDescent="0.35">
      <c r="A27" s="9" t="s">
        <v>15</v>
      </c>
      <c r="B27" s="9"/>
      <c r="C27" s="10">
        <f t="shared" ref="C27:N27" si="6">C11-C25</f>
        <v>6000</v>
      </c>
      <c r="D27" s="10">
        <f t="shared" si="6"/>
        <v>0</v>
      </c>
      <c r="E27" s="10">
        <f t="shared" si="6"/>
        <v>0</v>
      </c>
      <c r="F27" s="10">
        <f t="shared" si="6"/>
        <v>0</v>
      </c>
      <c r="G27" s="10">
        <f t="shared" si="6"/>
        <v>0</v>
      </c>
      <c r="H27" s="10">
        <f t="shared" si="6"/>
        <v>0</v>
      </c>
      <c r="I27" s="10">
        <f t="shared" si="6"/>
        <v>0</v>
      </c>
      <c r="J27" s="10">
        <f t="shared" si="6"/>
        <v>0</v>
      </c>
      <c r="K27" s="10">
        <f t="shared" si="6"/>
        <v>0</v>
      </c>
      <c r="L27" s="10">
        <f t="shared" si="6"/>
        <v>0</v>
      </c>
      <c r="M27" s="10">
        <f t="shared" si="6"/>
        <v>0</v>
      </c>
      <c r="N27" s="10">
        <f t="shared" si="6"/>
        <v>0</v>
      </c>
      <c r="O27" s="1"/>
    </row>
  </sheetData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7"/>
  <sheetViews>
    <sheetView zoomScale="75" zoomScaleNormal="75" workbookViewId="0">
      <selection activeCell="D8" sqref="D8"/>
    </sheetView>
  </sheetViews>
  <sheetFormatPr baseColWidth="10" defaultRowHeight="14.5" x14ac:dyDescent="0.35"/>
  <cols>
    <col min="1" max="1" width="23.7265625" bestFit="1" customWidth="1"/>
    <col min="2" max="2" width="9" customWidth="1"/>
    <col min="3" max="3" width="9.7265625" bestFit="1" customWidth="1"/>
    <col min="11" max="11" width="12.81640625" bestFit="1" customWidth="1"/>
    <col min="12" max="12" width="11.81640625" bestFit="1" customWidth="1"/>
    <col min="13" max="14" width="12.453125" bestFit="1" customWidth="1"/>
    <col min="15" max="15" width="16.54296875" customWidth="1"/>
  </cols>
  <sheetData>
    <row r="1" spans="1:15" ht="31" x14ac:dyDescent="0.7">
      <c r="D1" t="s">
        <v>24</v>
      </c>
      <c r="F1" s="1">
        <v>5000</v>
      </c>
      <c r="G1" s="12" t="s">
        <v>34</v>
      </c>
    </row>
    <row r="2" spans="1:15" x14ac:dyDescent="0.35">
      <c r="D2" t="s">
        <v>31</v>
      </c>
      <c r="F2" s="1">
        <v>7000</v>
      </c>
    </row>
    <row r="3" spans="1:15" x14ac:dyDescent="0.35">
      <c r="D3" s="1"/>
    </row>
    <row r="4" spans="1:15" x14ac:dyDescent="0.35">
      <c r="A4" t="s">
        <v>30</v>
      </c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  <c r="L4" t="s">
        <v>9</v>
      </c>
      <c r="M4" t="s">
        <v>10</v>
      </c>
      <c r="N4" t="s">
        <v>11</v>
      </c>
    </row>
    <row r="5" spans="1:15" x14ac:dyDescent="0.3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35">
      <c r="A6" t="s">
        <v>27</v>
      </c>
      <c r="C6" s="1">
        <v>20</v>
      </c>
      <c r="D6" s="1">
        <v>15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x14ac:dyDescent="0.35">
      <c r="A7" t="s">
        <v>28</v>
      </c>
      <c r="C7" s="1">
        <v>20</v>
      </c>
      <c r="D7" s="1">
        <v>12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x14ac:dyDescent="0.35">
      <c r="A8" t="s">
        <v>32</v>
      </c>
      <c r="C8" s="1">
        <f>SUM(C6:C7)</f>
        <v>40</v>
      </c>
      <c r="D8" s="1">
        <f>SUM(D6:D7)</f>
        <v>27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x14ac:dyDescent="0.35">
      <c r="A9" t="s">
        <v>25</v>
      </c>
      <c r="C9" s="1">
        <f>$F$1*C6</f>
        <v>100000</v>
      </c>
      <c r="D9" s="1">
        <f>$F$1*D6</f>
        <v>75000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35">
      <c r="A10" t="s">
        <v>26</v>
      </c>
      <c r="C10" s="1">
        <f>C7*$F$2</f>
        <v>140000</v>
      </c>
      <c r="D10" s="1">
        <f>D7*$F$2</f>
        <v>84000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35">
      <c r="A11" s="2" t="s">
        <v>16</v>
      </c>
      <c r="B11" s="2"/>
      <c r="C11" s="3">
        <f t="shared" ref="C11:N11" si="0">SUM(C9:C10)</f>
        <v>240000</v>
      </c>
      <c r="D11" s="3">
        <f t="shared" si="0"/>
        <v>159000</v>
      </c>
      <c r="E11" s="3">
        <f t="shared" si="0"/>
        <v>0</v>
      </c>
      <c r="F11" s="3">
        <f t="shared" si="0"/>
        <v>0</v>
      </c>
      <c r="G11" s="3">
        <f t="shared" si="0"/>
        <v>0</v>
      </c>
      <c r="H11" s="3">
        <f t="shared" si="0"/>
        <v>0</v>
      </c>
      <c r="I11" s="3">
        <f t="shared" si="0"/>
        <v>0</v>
      </c>
      <c r="J11" s="3">
        <f t="shared" si="0"/>
        <v>0</v>
      </c>
      <c r="K11" s="3">
        <f t="shared" si="0"/>
        <v>0</v>
      </c>
      <c r="L11" s="3">
        <f t="shared" si="0"/>
        <v>0</v>
      </c>
      <c r="M11" s="3">
        <f t="shared" si="0"/>
        <v>0</v>
      </c>
      <c r="N11" s="3">
        <f t="shared" si="0"/>
        <v>0</v>
      </c>
      <c r="O11" s="1"/>
    </row>
    <row r="12" spans="1:15" x14ac:dyDescent="0.35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35">
      <c r="A13" t="s">
        <v>12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35">
      <c r="A14" t="s">
        <v>17</v>
      </c>
      <c r="C14" s="1">
        <v>10000</v>
      </c>
      <c r="D14" s="1">
        <v>10000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35">
      <c r="A15" t="s">
        <v>18</v>
      </c>
      <c r="C15" s="1">
        <v>15000</v>
      </c>
      <c r="D15" s="1">
        <v>15000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35">
      <c r="A16" t="s">
        <v>19</v>
      </c>
      <c r="C16" s="1">
        <v>15000</v>
      </c>
      <c r="D16" s="1">
        <v>15000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35">
      <c r="A17" t="s">
        <v>20</v>
      </c>
      <c r="C17" s="1">
        <v>14000</v>
      </c>
      <c r="D17" s="1">
        <v>14000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35">
      <c r="A18" t="s">
        <v>21</v>
      </c>
      <c r="C18" s="1">
        <v>50000</v>
      </c>
      <c r="D18" s="1">
        <v>50000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35">
      <c r="A19" s="4" t="s">
        <v>12</v>
      </c>
      <c r="B19" s="4"/>
      <c r="C19" s="5">
        <f t="shared" ref="C19:N19" si="1">SUM(C14:C18)</f>
        <v>104000</v>
      </c>
      <c r="D19" s="5">
        <f t="shared" si="1"/>
        <v>104000</v>
      </c>
      <c r="E19" s="5">
        <f t="shared" si="1"/>
        <v>0</v>
      </c>
      <c r="F19" s="5">
        <f t="shared" si="1"/>
        <v>0</v>
      </c>
      <c r="G19" s="5">
        <f t="shared" si="1"/>
        <v>0</v>
      </c>
      <c r="H19" s="5">
        <f t="shared" si="1"/>
        <v>0</v>
      </c>
      <c r="I19" s="5">
        <f t="shared" si="1"/>
        <v>0</v>
      </c>
      <c r="J19" s="5">
        <f t="shared" si="1"/>
        <v>0</v>
      </c>
      <c r="K19" s="5">
        <f t="shared" si="1"/>
        <v>0</v>
      </c>
      <c r="L19" s="5">
        <f t="shared" si="1"/>
        <v>0</v>
      </c>
      <c r="M19" s="5">
        <f t="shared" si="1"/>
        <v>0</v>
      </c>
      <c r="N19" s="5">
        <f t="shared" si="1"/>
        <v>0</v>
      </c>
      <c r="O19" s="1"/>
    </row>
    <row r="20" spans="1:15" x14ac:dyDescent="0.35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35">
      <c r="A21" t="s">
        <v>13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35">
      <c r="A22" t="s">
        <v>22</v>
      </c>
      <c r="B22">
        <v>2500</v>
      </c>
      <c r="C22" s="1">
        <f t="shared" ref="C22:N22" si="2">C6*$B$22</f>
        <v>50000</v>
      </c>
      <c r="D22" s="1">
        <f t="shared" si="2"/>
        <v>37500</v>
      </c>
      <c r="E22" s="1">
        <f t="shared" si="2"/>
        <v>0</v>
      </c>
      <c r="F22" s="1">
        <f t="shared" si="2"/>
        <v>0</v>
      </c>
      <c r="G22" s="1">
        <f t="shared" si="2"/>
        <v>0</v>
      </c>
      <c r="H22" s="1">
        <f t="shared" si="2"/>
        <v>0</v>
      </c>
      <c r="I22" s="1">
        <f t="shared" si="2"/>
        <v>0</v>
      </c>
      <c r="J22" s="1">
        <f t="shared" si="2"/>
        <v>0</v>
      </c>
      <c r="K22" s="1">
        <f t="shared" si="2"/>
        <v>0</v>
      </c>
      <c r="L22" s="1">
        <f t="shared" si="2"/>
        <v>0</v>
      </c>
      <c r="M22" s="1">
        <f t="shared" si="2"/>
        <v>0</v>
      </c>
      <c r="N22" s="1">
        <f t="shared" si="2"/>
        <v>0</v>
      </c>
      <c r="O22" s="1"/>
    </row>
    <row r="23" spans="1:15" x14ac:dyDescent="0.35">
      <c r="A23" t="s">
        <v>23</v>
      </c>
      <c r="B23">
        <v>4000</v>
      </c>
      <c r="C23" s="1">
        <f t="shared" ref="C23:N23" si="3">$B$23*C6</f>
        <v>80000</v>
      </c>
      <c r="D23" s="1">
        <f t="shared" si="3"/>
        <v>60000</v>
      </c>
      <c r="E23" s="1">
        <f t="shared" si="3"/>
        <v>0</v>
      </c>
      <c r="F23" s="1">
        <f t="shared" si="3"/>
        <v>0</v>
      </c>
      <c r="G23" s="1">
        <f t="shared" si="3"/>
        <v>0</v>
      </c>
      <c r="H23" s="1">
        <f t="shared" si="3"/>
        <v>0</v>
      </c>
      <c r="I23" s="1">
        <f t="shared" si="3"/>
        <v>0</v>
      </c>
      <c r="J23" s="1">
        <f t="shared" si="3"/>
        <v>0</v>
      </c>
      <c r="K23" s="1">
        <f t="shared" si="3"/>
        <v>0</v>
      </c>
      <c r="L23" s="1">
        <f t="shared" si="3"/>
        <v>0</v>
      </c>
      <c r="M23" s="1">
        <f t="shared" si="3"/>
        <v>0</v>
      </c>
      <c r="N23" s="1">
        <f t="shared" si="3"/>
        <v>0</v>
      </c>
      <c r="O23" s="1"/>
    </row>
    <row r="24" spans="1:15" x14ac:dyDescent="0.35">
      <c r="C24" s="1">
        <f t="shared" ref="C24:N24" si="4">SUM(C22:C23)</f>
        <v>130000</v>
      </c>
      <c r="D24" s="1">
        <f t="shared" si="4"/>
        <v>97500</v>
      </c>
      <c r="E24" s="1">
        <f t="shared" si="4"/>
        <v>0</v>
      </c>
      <c r="F24" s="1">
        <f t="shared" si="4"/>
        <v>0</v>
      </c>
      <c r="G24" s="1">
        <f t="shared" si="4"/>
        <v>0</v>
      </c>
      <c r="H24" s="1">
        <f t="shared" si="4"/>
        <v>0</v>
      </c>
      <c r="I24" s="1">
        <f t="shared" si="4"/>
        <v>0</v>
      </c>
      <c r="J24" s="1">
        <f t="shared" si="4"/>
        <v>0</v>
      </c>
      <c r="K24" s="1">
        <f t="shared" si="4"/>
        <v>0</v>
      </c>
      <c r="L24" s="1">
        <f t="shared" si="4"/>
        <v>0</v>
      </c>
      <c r="M24" s="1">
        <f t="shared" si="4"/>
        <v>0</v>
      </c>
      <c r="N24" s="1">
        <f t="shared" si="4"/>
        <v>0</v>
      </c>
      <c r="O24" s="1"/>
    </row>
    <row r="25" spans="1:15" x14ac:dyDescent="0.35">
      <c r="A25" s="6" t="s">
        <v>29</v>
      </c>
      <c r="B25" s="6"/>
      <c r="C25" s="7">
        <f t="shared" ref="C25:N25" si="5">C19+C24</f>
        <v>234000</v>
      </c>
      <c r="D25" s="7">
        <f t="shared" si="5"/>
        <v>201500</v>
      </c>
      <c r="E25" s="7">
        <f t="shared" si="5"/>
        <v>0</v>
      </c>
      <c r="F25" s="7">
        <f t="shared" si="5"/>
        <v>0</v>
      </c>
      <c r="G25" s="7">
        <f t="shared" si="5"/>
        <v>0</v>
      </c>
      <c r="H25" s="7">
        <f t="shared" si="5"/>
        <v>0</v>
      </c>
      <c r="I25" s="7">
        <f t="shared" si="5"/>
        <v>0</v>
      </c>
      <c r="J25" s="7">
        <f t="shared" si="5"/>
        <v>0</v>
      </c>
      <c r="K25" s="7">
        <f t="shared" si="5"/>
        <v>0</v>
      </c>
      <c r="L25" s="7">
        <f t="shared" si="5"/>
        <v>0</v>
      </c>
      <c r="M25" s="7">
        <f t="shared" si="5"/>
        <v>0</v>
      </c>
      <c r="N25" s="7">
        <f t="shared" si="5"/>
        <v>0</v>
      </c>
      <c r="O25" s="1"/>
    </row>
    <row r="26" spans="1:15" x14ac:dyDescent="0.35">
      <c r="A26" t="s">
        <v>14</v>
      </c>
      <c r="O26" s="1"/>
    </row>
    <row r="27" spans="1:15" x14ac:dyDescent="0.35">
      <c r="A27" s="9" t="s">
        <v>15</v>
      </c>
      <c r="B27" s="9"/>
      <c r="C27" s="10">
        <f t="shared" ref="C27:N27" si="6">C11-C25</f>
        <v>6000</v>
      </c>
      <c r="D27" s="10">
        <f t="shared" si="6"/>
        <v>-42500</v>
      </c>
      <c r="E27" s="10">
        <f t="shared" si="6"/>
        <v>0</v>
      </c>
      <c r="F27" s="10">
        <f t="shared" si="6"/>
        <v>0</v>
      </c>
      <c r="G27" s="10">
        <f t="shared" si="6"/>
        <v>0</v>
      </c>
      <c r="H27" s="10">
        <f t="shared" si="6"/>
        <v>0</v>
      </c>
      <c r="I27" s="10">
        <f t="shared" si="6"/>
        <v>0</v>
      </c>
      <c r="J27" s="10">
        <f t="shared" si="6"/>
        <v>0</v>
      </c>
      <c r="K27" s="10">
        <f t="shared" si="6"/>
        <v>0</v>
      </c>
      <c r="L27" s="10">
        <f t="shared" si="6"/>
        <v>0</v>
      </c>
      <c r="M27" s="10">
        <f t="shared" si="6"/>
        <v>0</v>
      </c>
      <c r="N27" s="10">
        <f t="shared" si="6"/>
        <v>0</v>
      </c>
      <c r="O27" s="1"/>
    </row>
  </sheetData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7"/>
  <sheetViews>
    <sheetView zoomScale="75" zoomScaleNormal="75" workbookViewId="0">
      <selection activeCell="C27" sqref="C27"/>
    </sheetView>
  </sheetViews>
  <sheetFormatPr baseColWidth="10" defaultRowHeight="14.5" x14ac:dyDescent="0.35"/>
  <cols>
    <col min="1" max="1" width="23.7265625" bestFit="1" customWidth="1"/>
    <col min="2" max="2" width="9" customWidth="1"/>
    <col min="3" max="3" width="9.7265625" bestFit="1" customWidth="1"/>
    <col min="11" max="11" width="12.81640625" bestFit="1" customWidth="1"/>
    <col min="12" max="12" width="11.81640625" bestFit="1" customWidth="1"/>
    <col min="13" max="14" width="12.453125" bestFit="1" customWidth="1"/>
    <col min="15" max="15" width="16.54296875" customWidth="1"/>
  </cols>
  <sheetData>
    <row r="1" spans="1:15" ht="31" x14ac:dyDescent="0.7">
      <c r="D1" t="s">
        <v>24</v>
      </c>
      <c r="F1" s="1">
        <v>5000</v>
      </c>
      <c r="G1" s="12" t="s">
        <v>34</v>
      </c>
    </row>
    <row r="2" spans="1:15" x14ac:dyDescent="0.35">
      <c r="D2" t="s">
        <v>31</v>
      </c>
      <c r="F2" s="1">
        <v>7000</v>
      </c>
    </row>
    <row r="3" spans="1:15" x14ac:dyDescent="0.35">
      <c r="D3" s="1"/>
    </row>
    <row r="4" spans="1:15" x14ac:dyDescent="0.35">
      <c r="A4" t="s">
        <v>30</v>
      </c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  <c r="L4" t="s">
        <v>9</v>
      </c>
      <c r="M4" t="s">
        <v>10</v>
      </c>
      <c r="N4" t="s">
        <v>11</v>
      </c>
    </row>
    <row r="5" spans="1:15" x14ac:dyDescent="0.3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35">
      <c r="A6" t="s">
        <v>27</v>
      </c>
      <c r="C6" s="1">
        <v>20</v>
      </c>
      <c r="D6" s="1">
        <v>15</v>
      </c>
      <c r="E6" s="1">
        <v>40</v>
      </c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x14ac:dyDescent="0.35">
      <c r="A7" t="s">
        <v>28</v>
      </c>
      <c r="C7" s="1">
        <v>20</v>
      </c>
      <c r="D7" s="1">
        <v>12</v>
      </c>
      <c r="E7" s="1">
        <v>20</v>
      </c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x14ac:dyDescent="0.35">
      <c r="A8" t="s">
        <v>32</v>
      </c>
      <c r="C8" s="1">
        <f>SUM(C6:C7)</f>
        <v>40</v>
      </c>
      <c r="D8" s="1">
        <f>SUM(D6:D7)</f>
        <v>27</v>
      </c>
      <c r="E8" s="1">
        <f>SUM(E6:E7)</f>
        <v>60</v>
      </c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x14ac:dyDescent="0.35">
      <c r="A9" t="s">
        <v>25</v>
      </c>
      <c r="C9" s="1">
        <f>$F$1*C6</f>
        <v>100000</v>
      </c>
      <c r="D9" s="1">
        <f>$F$1*D6</f>
        <v>75000</v>
      </c>
      <c r="E9" s="1">
        <f>$F$1*E6</f>
        <v>200000</v>
      </c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35">
      <c r="A10" t="s">
        <v>26</v>
      </c>
      <c r="C10" s="1">
        <f>C7*$F$2</f>
        <v>140000</v>
      </c>
      <c r="D10" s="1">
        <f>D7*$F$2</f>
        <v>84000</v>
      </c>
      <c r="E10" s="1">
        <f>E7*$F$2</f>
        <v>140000</v>
      </c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35">
      <c r="A11" s="2" t="s">
        <v>16</v>
      </c>
      <c r="B11" s="2"/>
      <c r="C11" s="3">
        <f t="shared" ref="C11:N11" si="0">SUM(C9:C10)</f>
        <v>240000</v>
      </c>
      <c r="D11" s="3">
        <f t="shared" si="0"/>
        <v>159000</v>
      </c>
      <c r="E11" s="3">
        <f t="shared" si="0"/>
        <v>340000</v>
      </c>
      <c r="F11" s="3">
        <f t="shared" si="0"/>
        <v>0</v>
      </c>
      <c r="G11" s="3">
        <f t="shared" si="0"/>
        <v>0</v>
      </c>
      <c r="H11" s="3">
        <f t="shared" si="0"/>
        <v>0</v>
      </c>
      <c r="I11" s="3">
        <f t="shared" si="0"/>
        <v>0</v>
      </c>
      <c r="J11" s="3">
        <f t="shared" si="0"/>
        <v>0</v>
      </c>
      <c r="K11" s="3">
        <f t="shared" si="0"/>
        <v>0</v>
      </c>
      <c r="L11" s="3">
        <f t="shared" si="0"/>
        <v>0</v>
      </c>
      <c r="M11" s="3">
        <f t="shared" si="0"/>
        <v>0</v>
      </c>
      <c r="N11" s="3">
        <f t="shared" si="0"/>
        <v>0</v>
      </c>
      <c r="O11" s="1"/>
    </row>
    <row r="12" spans="1:15" x14ac:dyDescent="0.35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35">
      <c r="A13" t="s">
        <v>12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35">
      <c r="A14" t="s">
        <v>17</v>
      </c>
      <c r="C14" s="1">
        <v>10000</v>
      </c>
      <c r="D14" s="1">
        <v>10000</v>
      </c>
      <c r="E14" s="1">
        <v>10000</v>
      </c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35">
      <c r="A15" t="s">
        <v>18</v>
      </c>
      <c r="C15" s="1">
        <v>15000</v>
      </c>
      <c r="D15" s="1">
        <v>15000</v>
      </c>
      <c r="E15" s="1">
        <v>15000</v>
      </c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35">
      <c r="A16" t="s">
        <v>19</v>
      </c>
      <c r="C16" s="1">
        <v>15000</v>
      </c>
      <c r="D16" s="1">
        <v>15000</v>
      </c>
      <c r="E16" s="1">
        <v>15000</v>
      </c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35">
      <c r="A17" t="s">
        <v>20</v>
      </c>
      <c r="C17" s="1">
        <v>14000</v>
      </c>
      <c r="D17" s="1">
        <v>14000</v>
      </c>
      <c r="E17" s="1">
        <v>14000</v>
      </c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35">
      <c r="A18" t="s">
        <v>21</v>
      </c>
      <c r="C18" s="1">
        <v>50000</v>
      </c>
      <c r="D18" s="1">
        <v>50000</v>
      </c>
      <c r="E18" s="1">
        <v>50000</v>
      </c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35">
      <c r="A19" s="4" t="s">
        <v>12</v>
      </c>
      <c r="B19" s="4"/>
      <c r="C19" s="5">
        <f t="shared" ref="C19:N19" si="1">SUM(C14:C18)</f>
        <v>104000</v>
      </c>
      <c r="D19" s="5">
        <f t="shared" si="1"/>
        <v>104000</v>
      </c>
      <c r="E19" s="5">
        <f t="shared" si="1"/>
        <v>104000</v>
      </c>
      <c r="F19" s="5">
        <f t="shared" si="1"/>
        <v>0</v>
      </c>
      <c r="G19" s="5">
        <f t="shared" si="1"/>
        <v>0</v>
      </c>
      <c r="H19" s="5">
        <f t="shared" si="1"/>
        <v>0</v>
      </c>
      <c r="I19" s="5">
        <f t="shared" si="1"/>
        <v>0</v>
      </c>
      <c r="J19" s="5">
        <f t="shared" si="1"/>
        <v>0</v>
      </c>
      <c r="K19" s="5">
        <f t="shared" si="1"/>
        <v>0</v>
      </c>
      <c r="L19" s="5">
        <f t="shared" si="1"/>
        <v>0</v>
      </c>
      <c r="M19" s="5">
        <f t="shared" si="1"/>
        <v>0</v>
      </c>
      <c r="N19" s="5">
        <f t="shared" si="1"/>
        <v>0</v>
      </c>
      <c r="O19" s="1"/>
    </row>
    <row r="20" spans="1:15" x14ac:dyDescent="0.35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35">
      <c r="A21" t="s">
        <v>13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35">
      <c r="A22" t="s">
        <v>22</v>
      </c>
      <c r="B22">
        <v>2500</v>
      </c>
      <c r="C22" s="1">
        <f t="shared" ref="C22:N22" si="2">C6*$B$22</f>
        <v>50000</v>
      </c>
      <c r="D22" s="1">
        <f t="shared" si="2"/>
        <v>37500</v>
      </c>
      <c r="E22" s="1">
        <f t="shared" si="2"/>
        <v>100000</v>
      </c>
      <c r="F22" s="1">
        <f t="shared" si="2"/>
        <v>0</v>
      </c>
      <c r="G22" s="1">
        <f t="shared" si="2"/>
        <v>0</v>
      </c>
      <c r="H22" s="1">
        <f t="shared" si="2"/>
        <v>0</v>
      </c>
      <c r="I22" s="1">
        <f t="shared" si="2"/>
        <v>0</v>
      </c>
      <c r="J22" s="1">
        <f t="shared" si="2"/>
        <v>0</v>
      </c>
      <c r="K22" s="1">
        <f t="shared" si="2"/>
        <v>0</v>
      </c>
      <c r="L22" s="1">
        <f t="shared" si="2"/>
        <v>0</v>
      </c>
      <c r="M22" s="1">
        <f t="shared" si="2"/>
        <v>0</v>
      </c>
      <c r="N22" s="1">
        <f t="shared" si="2"/>
        <v>0</v>
      </c>
      <c r="O22" s="1"/>
    </row>
    <row r="23" spans="1:15" x14ac:dyDescent="0.35">
      <c r="A23" t="s">
        <v>23</v>
      </c>
      <c r="B23">
        <v>4000</v>
      </c>
      <c r="C23" s="1">
        <f t="shared" ref="C23:N23" si="3">$B$23*C6</f>
        <v>80000</v>
      </c>
      <c r="D23" s="1">
        <f t="shared" si="3"/>
        <v>60000</v>
      </c>
      <c r="E23" s="1">
        <f t="shared" si="3"/>
        <v>160000</v>
      </c>
      <c r="F23" s="1">
        <f t="shared" si="3"/>
        <v>0</v>
      </c>
      <c r="G23" s="1">
        <f t="shared" si="3"/>
        <v>0</v>
      </c>
      <c r="H23" s="1">
        <f t="shared" si="3"/>
        <v>0</v>
      </c>
      <c r="I23" s="1">
        <f t="shared" si="3"/>
        <v>0</v>
      </c>
      <c r="J23" s="1">
        <f t="shared" si="3"/>
        <v>0</v>
      </c>
      <c r="K23" s="1">
        <f t="shared" si="3"/>
        <v>0</v>
      </c>
      <c r="L23" s="1">
        <f t="shared" si="3"/>
        <v>0</v>
      </c>
      <c r="M23" s="1">
        <f t="shared" si="3"/>
        <v>0</v>
      </c>
      <c r="N23" s="1">
        <f t="shared" si="3"/>
        <v>0</v>
      </c>
      <c r="O23" s="1"/>
    </row>
    <row r="24" spans="1:15" x14ac:dyDescent="0.35">
      <c r="C24" s="1">
        <f t="shared" ref="C24:N24" si="4">SUM(C22:C23)</f>
        <v>130000</v>
      </c>
      <c r="D24" s="1">
        <f t="shared" si="4"/>
        <v>97500</v>
      </c>
      <c r="E24" s="1">
        <f t="shared" si="4"/>
        <v>260000</v>
      </c>
      <c r="F24" s="1">
        <f t="shared" si="4"/>
        <v>0</v>
      </c>
      <c r="G24" s="1">
        <f t="shared" si="4"/>
        <v>0</v>
      </c>
      <c r="H24" s="1">
        <f t="shared" si="4"/>
        <v>0</v>
      </c>
      <c r="I24" s="1">
        <f t="shared" si="4"/>
        <v>0</v>
      </c>
      <c r="J24" s="1">
        <f t="shared" si="4"/>
        <v>0</v>
      </c>
      <c r="K24" s="1">
        <f t="shared" si="4"/>
        <v>0</v>
      </c>
      <c r="L24" s="1">
        <f t="shared" si="4"/>
        <v>0</v>
      </c>
      <c r="M24" s="1">
        <f t="shared" si="4"/>
        <v>0</v>
      </c>
      <c r="N24" s="1">
        <f t="shared" si="4"/>
        <v>0</v>
      </c>
      <c r="O24" s="1"/>
    </row>
    <row r="25" spans="1:15" x14ac:dyDescent="0.35">
      <c r="A25" s="6" t="s">
        <v>29</v>
      </c>
      <c r="B25" s="6"/>
      <c r="C25" s="7">
        <f t="shared" ref="C25:N25" si="5">C19+C24</f>
        <v>234000</v>
      </c>
      <c r="D25" s="7">
        <f t="shared" si="5"/>
        <v>201500</v>
      </c>
      <c r="E25" s="7">
        <f t="shared" si="5"/>
        <v>364000</v>
      </c>
      <c r="F25" s="7">
        <f t="shared" si="5"/>
        <v>0</v>
      </c>
      <c r="G25" s="7">
        <f t="shared" si="5"/>
        <v>0</v>
      </c>
      <c r="H25" s="7">
        <f t="shared" si="5"/>
        <v>0</v>
      </c>
      <c r="I25" s="7">
        <f t="shared" si="5"/>
        <v>0</v>
      </c>
      <c r="J25" s="7">
        <f t="shared" si="5"/>
        <v>0</v>
      </c>
      <c r="K25" s="7">
        <f t="shared" si="5"/>
        <v>0</v>
      </c>
      <c r="L25" s="7">
        <f t="shared" si="5"/>
        <v>0</v>
      </c>
      <c r="M25" s="7">
        <f t="shared" si="5"/>
        <v>0</v>
      </c>
      <c r="N25" s="7">
        <f t="shared" si="5"/>
        <v>0</v>
      </c>
      <c r="O25" s="1"/>
    </row>
    <row r="26" spans="1:15" x14ac:dyDescent="0.35">
      <c r="A26" t="s">
        <v>14</v>
      </c>
      <c r="O26" s="1"/>
    </row>
    <row r="27" spans="1:15" x14ac:dyDescent="0.35">
      <c r="A27" s="9" t="s">
        <v>15</v>
      </c>
      <c r="B27" s="9"/>
      <c r="C27" s="10">
        <f t="shared" ref="C27:N27" si="6">C11-C25</f>
        <v>6000</v>
      </c>
      <c r="D27" s="10">
        <f t="shared" si="6"/>
        <v>-42500</v>
      </c>
      <c r="E27" s="10">
        <f t="shared" si="6"/>
        <v>-24000</v>
      </c>
      <c r="F27" s="10">
        <f t="shared" si="6"/>
        <v>0</v>
      </c>
      <c r="G27" s="10">
        <f t="shared" si="6"/>
        <v>0</v>
      </c>
      <c r="H27" s="10">
        <f t="shared" si="6"/>
        <v>0</v>
      </c>
      <c r="I27" s="10">
        <f t="shared" si="6"/>
        <v>0</v>
      </c>
      <c r="J27" s="10">
        <f t="shared" si="6"/>
        <v>0</v>
      </c>
      <c r="K27" s="10">
        <f t="shared" si="6"/>
        <v>0</v>
      </c>
      <c r="L27" s="10">
        <f t="shared" si="6"/>
        <v>0</v>
      </c>
      <c r="M27" s="10">
        <f t="shared" si="6"/>
        <v>0</v>
      </c>
      <c r="N27" s="10">
        <f t="shared" si="6"/>
        <v>0</v>
      </c>
      <c r="O27" s="1"/>
    </row>
  </sheetData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7"/>
  <sheetViews>
    <sheetView zoomScale="75" zoomScaleNormal="75" workbookViewId="0">
      <selection activeCell="P13" sqref="P13"/>
    </sheetView>
  </sheetViews>
  <sheetFormatPr baseColWidth="10" defaultRowHeight="14.5" x14ac:dyDescent="0.35"/>
  <cols>
    <col min="1" max="1" width="23.7265625" bestFit="1" customWidth="1"/>
    <col min="2" max="2" width="9" customWidth="1"/>
    <col min="3" max="3" width="9.7265625" bestFit="1" customWidth="1"/>
    <col min="11" max="11" width="12.81640625" bestFit="1" customWidth="1"/>
    <col min="12" max="12" width="11.81640625" bestFit="1" customWidth="1"/>
    <col min="13" max="15" width="12.453125" bestFit="1" customWidth="1"/>
  </cols>
  <sheetData>
    <row r="1" spans="1:15" ht="31" x14ac:dyDescent="0.7">
      <c r="D1" t="s">
        <v>24</v>
      </c>
      <c r="F1" s="1">
        <v>5000</v>
      </c>
      <c r="G1" s="12" t="s">
        <v>37</v>
      </c>
    </row>
    <row r="2" spans="1:15" x14ac:dyDescent="0.35">
      <c r="D2" t="s">
        <v>31</v>
      </c>
      <c r="F2" s="1">
        <v>7000</v>
      </c>
    </row>
    <row r="3" spans="1:15" x14ac:dyDescent="0.35">
      <c r="D3" s="1"/>
    </row>
    <row r="4" spans="1:15" x14ac:dyDescent="0.35">
      <c r="A4" t="s">
        <v>30</v>
      </c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  <c r="L4" t="s">
        <v>9</v>
      </c>
      <c r="M4" t="s">
        <v>10</v>
      </c>
      <c r="N4" t="s">
        <v>11</v>
      </c>
      <c r="O4" t="s">
        <v>36</v>
      </c>
    </row>
    <row r="5" spans="1:15" x14ac:dyDescent="0.3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35">
      <c r="A6" t="s">
        <v>27</v>
      </c>
      <c r="C6" s="1">
        <v>20</v>
      </c>
      <c r="D6" s="1">
        <v>15</v>
      </c>
      <c r="E6" s="1">
        <v>20</v>
      </c>
      <c r="F6" s="1">
        <v>20</v>
      </c>
      <c r="G6" s="1">
        <v>60</v>
      </c>
      <c r="H6" s="1">
        <v>70</v>
      </c>
      <c r="I6" s="1">
        <v>82</v>
      </c>
      <c r="J6" s="18">
        <v>40</v>
      </c>
      <c r="K6" s="18">
        <v>100</v>
      </c>
      <c r="L6" s="18">
        <v>80</v>
      </c>
      <c r="M6" s="18">
        <v>60</v>
      </c>
      <c r="N6" s="18">
        <v>80</v>
      </c>
      <c r="O6" s="18">
        <f>SUM(C6:N6)</f>
        <v>647</v>
      </c>
    </row>
    <row r="7" spans="1:15" x14ac:dyDescent="0.35">
      <c r="A7" t="s">
        <v>28</v>
      </c>
      <c r="C7" s="1">
        <v>20</v>
      </c>
      <c r="D7" s="1">
        <v>12</v>
      </c>
      <c r="E7" s="1">
        <v>10</v>
      </c>
      <c r="F7" s="1">
        <v>18</v>
      </c>
      <c r="G7" s="1">
        <v>50</v>
      </c>
      <c r="H7" s="1">
        <v>69</v>
      </c>
      <c r="I7" s="1">
        <v>85</v>
      </c>
      <c r="J7" s="18">
        <v>75</v>
      </c>
      <c r="K7" s="18">
        <v>100</v>
      </c>
      <c r="L7" s="18">
        <v>80</v>
      </c>
      <c r="M7" s="18">
        <v>60</v>
      </c>
      <c r="N7" s="18">
        <v>80</v>
      </c>
      <c r="O7" s="18">
        <f t="shared" ref="O7:O27" si="0">SUM(C7:N7)</f>
        <v>659</v>
      </c>
    </row>
    <row r="8" spans="1:15" x14ac:dyDescent="0.35">
      <c r="A8" t="s">
        <v>32</v>
      </c>
      <c r="C8" s="1">
        <f>SUM(C6:C7)</f>
        <v>40</v>
      </c>
      <c r="D8" s="1">
        <f>SUM(D6:D7)</f>
        <v>27</v>
      </c>
      <c r="E8" s="1">
        <f>SUM(E6:E7)</f>
        <v>30</v>
      </c>
      <c r="F8" s="1">
        <f>SUM(F6:F7)</f>
        <v>38</v>
      </c>
      <c r="G8" s="1">
        <f t="shared" ref="G8:N8" si="1">SUM(G6:G7)</f>
        <v>110</v>
      </c>
      <c r="H8" s="1">
        <f t="shared" si="1"/>
        <v>139</v>
      </c>
      <c r="I8" s="1">
        <f t="shared" si="1"/>
        <v>167</v>
      </c>
      <c r="J8" s="18">
        <f t="shared" si="1"/>
        <v>115</v>
      </c>
      <c r="K8" s="18">
        <f t="shared" si="1"/>
        <v>200</v>
      </c>
      <c r="L8" s="18">
        <f t="shared" si="1"/>
        <v>160</v>
      </c>
      <c r="M8" s="18">
        <f t="shared" si="1"/>
        <v>120</v>
      </c>
      <c r="N8" s="18">
        <f t="shared" si="1"/>
        <v>160</v>
      </c>
      <c r="O8" s="18">
        <f t="shared" si="0"/>
        <v>1306</v>
      </c>
    </row>
    <row r="9" spans="1:15" x14ac:dyDescent="0.35">
      <c r="A9" t="s">
        <v>25</v>
      </c>
      <c r="C9" s="1">
        <f>$F$1*C6</f>
        <v>100000</v>
      </c>
      <c r="D9" s="1">
        <f>$F$1*D6</f>
        <v>75000</v>
      </c>
      <c r="E9" s="1">
        <f>$F$1*E6</f>
        <v>100000</v>
      </c>
      <c r="F9" s="1">
        <f>$F$1*F6</f>
        <v>100000</v>
      </c>
      <c r="G9" s="1">
        <f t="shared" ref="G9:N9" si="2">$F$1*G6</f>
        <v>300000</v>
      </c>
      <c r="H9" s="1">
        <f t="shared" si="2"/>
        <v>350000</v>
      </c>
      <c r="I9" s="1">
        <f t="shared" si="2"/>
        <v>410000</v>
      </c>
      <c r="J9" s="18">
        <f t="shared" si="2"/>
        <v>200000</v>
      </c>
      <c r="K9" s="18">
        <f t="shared" si="2"/>
        <v>500000</v>
      </c>
      <c r="L9" s="18">
        <f t="shared" si="2"/>
        <v>400000</v>
      </c>
      <c r="M9" s="18">
        <f t="shared" si="2"/>
        <v>300000</v>
      </c>
      <c r="N9" s="18">
        <f t="shared" si="2"/>
        <v>400000</v>
      </c>
      <c r="O9" s="18">
        <f t="shared" si="0"/>
        <v>3235000</v>
      </c>
    </row>
    <row r="10" spans="1:15" x14ac:dyDescent="0.35">
      <c r="A10" t="s">
        <v>26</v>
      </c>
      <c r="C10" s="1">
        <f>C7*$F$2</f>
        <v>140000</v>
      </c>
      <c r="D10" s="1">
        <f>D7*$F$2</f>
        <v>84000</v>
      </c>
      <c r="E10" s="1">
        <f>E7*$F$2</f>
        <v>70000</v>
      </c>
      <c r="F10" s="1">
        <f>F7*$F$2</f>
        <v>126000</v>
      </c>
      <c r="G10" s="1">
        <f t="shared" ref="G10:N10" si="3">G7*$F$2</f>
        <v>350000</v>
      </c>
      <c r="H10" s="1">
        <f t="shared" si="3"/>
        <v>483000</v>
      </c>
      <c r="I10" s="1">
        <f t="shared" si="3"/>
        <v>595000</v>
      </c>
      <c r="J10" s="18">
        <f t="shared" si="3"/>
        <v>525000</v>
      </c>
      <c r="K10" s="18">
        <f t="shared" si="3"/>
        <v>700000</v>
      </c>
      <c r="L10" s="18">
        <f t="shared" si="3"/>
        <v>560000</v>
      </c>
      <c r="M10" s="18">
        <f t="shared" si="3"/>
        <v>420000</v>
      </c>
      <c r="N10" s="18">
        <f t="shared" si="3"/>
        <v>560000</v>
      </c>
      <c r="O10" s="18">
        <f t="shared" si="0"/>
        <v>4613000</v>
      </c>
    </row>
    <row r="11" spans="1:15" x14ac:dyDescent="0.35">
      <c r="A11" s="2" t="s">
        <v>16</v>
      </c>
      <c r="B11" s="2"/>
      <c r="C11" s="3">
        <f t="shared" ref="C11:N11" si="4">SUM(C9:C10)</f>
        <v>240000</v>
      </c>
      <c r="D11" s="3">
        <f t="shared" si="4"/>
        <v>159000</v>
      </c>
      <c r="E11" s="3">
        <f t="shared" si="4"/>
        <v>170000</v>
      </c>
      <c r="F11" s="3">
        <f t="shared" si="4"/>
        <v>226000</v>
      </c>
      <c r="G11" s="3">
        <f t="shared" si="4"/>
        <v>650000</v>
      </c>
      <c r="H11" s="3">
        <f t="shared" si="4"/>
        <v>833000</v>
      </c>
      <c r="I11" s="3">
        <f t="shared" si="4"/>
        <v>1005000</v>
      </c>
      <c r="J11" s="19">
        <f t="shared" si="4"/>
        <v>725000</v>
      </c>
      <c r="K11" s="19">
        <f t="shared" si="4"/>
        <v>1200000</v>
      </c>
      <c r="L11" s="19">
        <f t="shared" si="4"/>
        <v>960000</v>
      </c>
      <c r="M11" s="19">
        <f t="shared" si="4"/>
        <v>720000</v>
      </c>
      <c r="N11" s="19">
        <f t="shared" si="4"/>
        <v>960000</v>
      </c>
      <c r="O11" s="19">
        <f t="shared" si="0"/>
        <v>7848000</v>
      </c>
    </row>
    <row r="12" spans="1:15" x14ac:dyDescent="0.35">
      <c r="C12" s="1"/>
      <c r="D12" s="1"/>
      <c r="E12" s="1"/>
      <c r="F12" s="1"/>
      <c r="G12" s="1"/>
      <c r="H12" s="1"/>
      <c r="I12" s="1"/>
      <c r="J12" s="18"/>
      <c r="K12" s="18"/>
      <c r="L12" s="18"/>
      <c r="M12" s="18"/>
      <c r="N12" s="18"/>
      <c r="O12" s="18">
        <f t="shared" si="0"/>
        <v>0</v>
      </c>
    </row>
    <row r="13" spans="1:15" x14ac:dyDescent="0.35">
      <c r="A13" t="s">
        <v>12</v>
      </c>
      <c r="C13" s="1"/>
      <c r="D13" s="1"/>
      <c r="E13" s="1"/>
      <c r="F13" s="1"/>
      <c r="G13" s="1"/>
      <c r="H13" s="1"/>
      <c r="I13" s="1"/>
      <c r="J13" s="18"/>
      <c r="K13" s="18"/>
      <c r="L13" s="18"/>
      <c r="M13" s="18"/>
      <c r="N13" s="18"/>
      <c r="O13" s="18">
        <f t="shared" si="0"/>
        <v>0</v>
      </c>
    </row>
    <row r="14" spans="1:15" x14ac:dyDescent="0.35">
      <c r="A14" t="s">
        <v>17</v>
      </c>
      <c r="C14" s="1">
        <v>10000</v>
      </c>
      <c r="D14" s="1">
        <v>10000</v>
      </c>
      <c r="E14" s="1">
        <v>10000</v>
      </c>
      <c r="F14" s="1">
        <v>10000</v>
      </c>
      <c r="G14" s="1">
        <v>10000</v>
      </c>
      <c r="H14" s="1">
        <v>10000</v>
      </c>
      <c r="I14" s="1">
        <v>10000</v>
      </c>
      <c r="J14" s="18">
        <v>10000</v>
      </c>
      <c r="K14" s="18">
        <v>10000</v>
      </c>
      <c r="L14" s="18">
        <v>10000</v>
      </c>
      <c r="M14" s="18">
        <v>10000</v>
      </c>
      <c r="N14" s="18">
        <v>10000</v>
      </c>
      <c r="O14" s="18">
        <f t="shared" si="0"/>
        <v>120000</v>
      </c>
    </row>
    <row r="15" spans="1:15" x14ac:dyDescent="0.35">
      <c r="A15" t="s">
        <v>18</v>
      </c>
      <c r="C15" s="1">
        <v>15000</v>
      </c>
      <c r="D15" s="1">
        <v>15000</v>
      </c>
      <c r="E15" s="1">
        <v>15000</v>
      </c>
      <c r="F15" s="1">
        <v>15000</v>
      </c>
      <c r="G15" s="1">
        <v>15000</v>
      </c>
      <c r="H15" s="1">
        <v>15000</v>
      </c>
      <c r="I15" s="1">
        <v>15000</v>
      </c>
      <c r="J15" s="18">
        <v>15000</v>
      </c>
      <c r="K15" s="18">
        <v>15000</v>
      </c>
      <c r="L15" s="18">
        <v>15000</v>
      </c>
      <c r="M15" s="18">
        <v>15000</v>
      </c>
      <c r="N15" s="18">
        <v>15000</v>
      </c>
      <c r="O15" s="18">
        <f t="shared" si="0"/>
        <v>180000</v>
      </c>
    </row>
    <row r="16" spans="1:15" x14ac:dyDescent="0.35">
      <c r="A16" t="s">
        <v>19</v>
      </c>
      <c r="C16" s="1">
        <v>15000</v>
      </c>
      <c r="D16" s="1">
        <v>15000</v>
      </c>
      <c r="E16" s="1">
        <v>15000</v>
      </c>
      <c r="F16" s="1">
        <v>15000</v>
      </c>
      <c r="G16" s="1">
        <v>15000</v>
      </c>
      <c r="H16" s="1">
        <v>15000</v>
      </c>
      <c r="I16" s="1">
        <v>15000</v>
      </c>
      <c r="J16" s="18">
        <v>15000</v>
      </c>
      <c r="K16" s="18">
        <v>15000</v>
      </c>
      <c r="L16" s="18">
        <v>15000</v>
      </c>
      <c r="M16" s="18">
        <v>15000</v>
      </c>
      <c r="N16" s="18">
        <v>15000</v>
      </c>
      <c r="O16" s="18">
        <f t="shared" si="0"/>
        <v>180000</v>
      </c>
    </row>
    <row r="17" spans="1:15" x14ac:dyDescent="0.35">
      <c r="A17" t="s">
        <v>20</v>
      </c>
      <c r="C17" s="1">
        <v>14000</v>
      </c>
      <c r="D17" s="1">
        <v>14000</v>
      </c>
      <c r="E17" s="1">
        <v>14000</v>
      </c>
      <c r="F17" s="1">
        <v>14000</v>
      </c>
      <c r="G17" s="1">
        <v>14000</v>
      </c>
      <c r="H17" s="1">
        <v>14000</v>
      </c>
      <c r="I17" s="1">
        <v>14000</v>
      </c>
      <c r="J17" s="18">
        <v>14000</v>
      </c>
      <c r="K17" s="18">
        <v>14000</v>
      </c>
      <c r="L17" s="18">
        <v>14000</v>
      </c>
      <c r="M17" s="18">
        <v>14000</v>
      </c>
      <c r="N17" s="18">
        <v>14000</v>
      </c>
      <c r="O17" s="18">
        <f t="shared" si="0"/>
        <v>168000</v>
      </c>
    </row>
    <row r="18" spans="1:15" x14ac:dyDescent="0.35">
      <c r="A18" t="s">
        <v>21</v>
      </c>
      <c r="C18" s="1">
        <v>50000</v>
      </c>
      <c r="D18" s="1">
        <v>50000</v>
      </c>
      <c r="E18" s="1">
        <v>50000</v>
      </c>
      <c r="F18" s="1">
        <v>50000</v>
      </c>
      <c r="G18" s="1">
        <v>50000</v>
      </c>
      <c r="H18" s="1">
        <v>50000</v>
      </c>
      <c r="I18" s="1">
        <v>50000</v>
      </c>
      <c r="J18" s="18">
        <v>50000</v>
      </c>
      <c r="K18" s="18">
        <v>50000</v>
      </c>
      <c r="L18" s="18">
        <v>50000</v>
      </c>
      <c r="M18" s="18">
        <v>50000</v>
      </c>
      <c r="N18" s="18">
        <v>50000</v>
      </c>
      <c r="O18" s="18">
        <f t="shared" si="0"/>
        <v>600000</v>
      </c>
    </row>
    <row r="19" spans="1:15" x14ac:dyDescent="0.35">
      <c r="A19" s="4" t="s">
        <v>12</v>
      </c>
      <c r="B19" s="4"/>
      <c r="C19" s="5">
        <f t="shared" ref="C19:N19" si="5">SUM(C14:C18)</f>
        <v>104000</v>
      </c>
      <c r="D19" s="5">
        <f t="shared" si="5"/>
        <v>104000</v>
      </c>
      <c r="E19" s="5">
        <f t="shared" si="5"/>
        <v>104000</v>
      </c>
      <c r="F19" s="5">
        <f t="shared" si="5"/>
        <v>104000</v>
      </c>
      <c r="G19" s="5">
        <f t="shared" si="5"/>
        <v>104000</v>
      </c>
      <c r="H19" s="5">
        <f t="shared" si="5"/>
        <v>104000</v>
      </c>
      <c r="I19" s="5">
        <f t="shared" si="5"/>
        <v>104000</v>
      </c>
      <c r="J19" s="20">
        <f t="shared" si="5"/>
        <v>104000</v>
      </c>
      <c r="K19" s="20">
        <f t="shared" si="5"/>
        <v>104000</v>
      </c>
      <c r="L19" s="20">
        <f t="shared" si="5"/>
        <v>104000</v>
      </c>
      <c r="M19" s="20">
        <f t="shared" si="5"/>
        <v>104000</v>
      </c>
      <c r="N19" s="20">
        <f t="shared" si="5"/>
        <v>104000</v>
      </c>
      <c r="O19" s="20">
        <f t="shared" si="0"/>
        <v>1248000</v>
      </c>
    </row>
    <row r="20" spans="1:15" x14ac:dyDescent="0.35">
      <c r="C20" s="1"/>
      <c r="D20" s="1"/>
      <c r="E20" s="1"/>
      <c r="F20" s="1"/>
      <c r="G20" s="1"/>
      <c r="H20" s="1"/>
      <c r="I20" s="1"/>
      <c r="J20" s="18"/>
      <c r="K20" s="18"/>
      <c r="L20" s="18"/>
      <c r="M20" s="18"/>
      <c r="N20" s="18"/>
      <c r="O20" s="18">
        <f t="shared" si="0"/>
        <v>0</v>
      </c>
    </row>
    <row r="21" spans="1:15" x14ac:dyDescent="0.35">
      <c r="A21" t="s">
        <v>13</v>
      </c>
      <c r="C21" s="1"/>
      <c r="D21" s="1"/>
      <c r="E21" s="1"/>
      <c r="F21" s="1"/>
      <c r="G21" s="1"/>
      <c r="H21" s="1"/>
      <c r="I21" s="1"/>
      <c r="J21" s="18"/>
      <c r="K21" s="18"/>
      <c r="L21" s="18"/>
      <c r="M21" s="18"/>
      <c r="N21" s="18"/>
      <c r="O21" s="18">
        <f t="shared" si="0"/>
        <v>0</v>
      </c>
    </row>
    <row r="22" spans="1:15" x14ac:dyDescent="0.35">
      <c r="A22" t="s">
        <v>22</v>
      </c>
      <c r="B22">
        <v>2500</v>
      </c>
      <c r="C22" s="1">
        <f t="shared" ref="C22:N22" si="6">C6*$B$22</f>
        <v>50000</v>
      </c>
      <c r="D22" s="1">
        <f t="shared" si="6"/>
        <v>37500</v>
      </c>
      <c r="E22" s="1">
        <f t="shared" si="6"/>
        <v>50000</v>
      </c>
      <c r="F22" s="1">
        <f t="shared" si="6"/>
        <v>50000</v>
      </c>
      <c r="G22" s="1">
        <f t="shared" si="6"/>
        <v>150000</v>
      </c>
      <c r="H22" s="1">
        <f t="shared" si="6"/>
        <v>175000</v>
      </c>
      <c r="I22" s="1">
        <f t="shared" si="6"/>
        <v>205000</v>
      </c>
      <c r="J22" s="18">
        <f t="shared" si="6"/>
        <v>100000</v>
      </c>
      <c r="K22" s="18">
        <f t="shared" si="6"/>
        <v>250000</v>
      </c>
      <c r="L22" s="18">
        <f t="shared" si="6"/>
        <v>200000</v>
      </c>
      <c r="M22" s="18">
        <f t="shared" si="6"/>
        <v>150000</v>
      </c>
      <c r="N22" s="18">
        <f t="shared" si="6"/>
        <v>200000</v>
      </c>
      <c r="O22" s="18">
        <f t="shared" si="0"/>
        <v>1617500</v>
      </c>
    </row>
    <row r="23" spans="1:15" x14ac:dyDescent="0.35">
      <c r="A23" t="s">
        <v>23</v>
      </c>
      <c r="B23">
        <v>4000</v>
      </c>
      <c r="C23" s="1">
        <f t="shared" ref="C23:N23" si="7">$B$23*C6</f>
        <v>80000</v>
      </c>
      <c r="D23" s="1">
        <f t="shared" si="7"/>
        <v>60000</v>
      </c>
      <c r="E23" s="1">
        <f t="shared" si="7"/>
        <v>80000</v>
      </c>
      <c r="F23" s="1">
        <f t="shared" si="7"/>
        <v>80000</v>
      </c>
      <c r="G23" s="1">
        <f t="shared" si="7"/>
        <v>240000</v>
      </c>
      <c r="H23" s="1">
        <f t="shared" si="7"/>
        <v>280000</v>
      </c>
      <c r="I23" s="1">
        <f t="shared" si="7"/>
        <v>328000</v>
      </c>
      <c r="J23" s="18">
        <f t="shared" si="7"/>
        <v>160000</v>
      </c>
      <c r="K23" s="18">
        <f t="shared" si="7"/>
        <v>400000</v>
      </c>
      <c r="L23" s="18">
        <f t="shared" si="7"/>
        <v>320000</v>
      </c>
      <c r="M23" s="18">
        <f t="shared" si="7"/>
        <v>240000</v>
      </c>
      <c r="N23" s="18">
        <f t="shared" si="7"/>
        <v>320000</v>
      </c>
      <c r="O23" s="18">
        <f t="shared" si="0"/>
        <v>2588000</v>
      </c>
    </row>
    <row r="24" spans="1:15" x14ac:dyDescent="0.35">
      <c r="C24" s="1">
        <f t="shared" ref="C24:N24" si="8">SUM(C22:C23)</f>
        <v>130000</v>
      </c>
      <c r="D24" s="1">
        <f t="shared" si="8"/>
        <v>97500</v>
      </c>
      <c r="E24" s="1">
        <f t="shared" si="8"/>
        <v>130000</v>
      </c>
      <c r="F24" s="1">
        <f t="shared" si="8"/>
        <v>130000</v>
      </c>
      <c r="G24" s="1">
        <f t="shared" si="8"/>
        <v>390000</v>
      </c>
      <c r="H24" s="1">
        <f t="shared" si="8"/>
        <v>455000</v>
      </c>
      <c r="I24" s="1">
        <f t="shared" si="8"/>
        <v>533000</v>
      </c>
      <c r="J24" s="18">
        <f t="shared" si="8"/>
        <v>260000</v>
      </c>
      <c r="K24" s="18">
        <f t="shared" si="8"/>
        <v>650000</v>
      </c>
      <c r="L24" s="18">
        <f t="shared" si="8"/>
        <v>520000</v>
      </c>
      <c r="M24" s="18">
        <f t="shared" si="8"/>
        <v>390000</v>
      </c>
      <c r="N24" s="18">
        <f t="shared" si="8"/>
        <v>520000</v>
      </c>
      <c r="O24" s="18">
        <f t="shared" si="0"/>
        <v>4205500</v>
      </c>
    </row>
    <row r="25" spans="1:15" x14ac:dyDescent="0.35">
      <c r="A25" s="6" t="s">
        <v>29</v>
      </c>
      <c r="B25" s="6"/>
      <c r="C25" s="7">
        <f t="shared" ref="C25:N25" si="9">C19+C24</f>
        <v>234000</v>
      </c>
      <c r="D25" s="7">
        <f t="shared" si="9"/>
        <v>201500</v>
      </c>
      <c r="E25" s="7">
        <f t="shared" si="9"/>
        <v>234000</v>
      </c>
      <c r="F25" s="7">
        <f t="shared" si="9"/>
        <v>234000</v>
      </c>
      <c r="G25" s="7">
        <f t="shared" si="9"/>
        <v>494000</v>
      </c>
      <c r="H25" s="7">
        <f t="shared" si="9"/>
        <v>559000</v>
      </c>
      <c r="I25" s="7">
        <f t="shared" si="9"/>
        <v>637000</v>
      </c>
      <c r="J25" s="21">
        <f t="shared" si="9"/>
        <v>364000</v>
      </c>
      <c r="K25" s="21">
        <f t="shared" si="9"/>
        <v>754000</v>
      </c>
      <c r="L25" s="21">
        <f t="shared" si="9"/>
        <v>624000</v>
      </c>
      <c r="M25" s="21">
        <f t="shared" si="9"/>
        <v>494000</v>
      </c>
      <c r="N25" s="21">
        <f t="shared" si="9"/>
        <v>624000</v>
      </c>
      <c r="O25" s="21">
        <f t="shared" si="0"/>
        <v>5453500</v>
      </c>
    </row>
    <row r="26" spans="1:15" x14ac:dyDescent="0.35">
      <c r="A26" t="s">
        <v>14</v>
      </c>
      <c r="O26">
        <f t="shared" si="0"/>
        <v>0</v>
      </c>
    </row>
    <row r="27" spans="1:15" x14ac:dyDescent="0.35">
      <c r="A27" s="9" t="s">
        <v>15</v>
      </c>
      <c r="B27" s="9"/>
      <c r="C27" s="10">
        <f t="shared" ref="C27:N27" si="10">C11-C25</f>
        <v>6000</v>
      </c>
      <c r="D27" s="10">
        <f t="shared" si="10"/>
        <v>-42500</v>
      </c>
      <c r="E27" s="10">
        <f t="shared" si="10"/>
        <v>-64000</v>
      </c>
      <c r="F27" s="10">
        <f t="shared" si="10"/>
        <v>-8000</v>
      </c>
      <c r="G27" s="10">
        <f t="shared" si="10"/>
        <v>156000</v>
      </c>
      <c r="H27" s="10">
        <f t="shared" si="10"/>
        <v>274000</v>
      </c>
      <c r="I27" s="10">
        <f t="shared" si="10"/>
        <v>368000</v>
      </c>
      <c r="J27" s="10">
        <f t="shared" si="10"/>
        <v>361000</v>
      </c>
      <c r="K27" s="10">
        <f t="shared" si="10"/>
        <v>446000</v>
      </c>
      <c r="L27" s="10">
        <f t="shared" si="10"/>
        <v>336000</v>
      </c>
      <c r="M27" s="10">
        <f t="shared" si="10"/>
        <v>226000</v>
      </c>
      <c r="N27" s="10">
        <f t="shared" si="10"/>
        <v>336000</v>
      </c>
      <c r="O27" s="23">
        <f t="shared" si="0"/>
        <v>2394500</v>
      </c>
    </row>
  </sheetData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7"/>
  <sheetViews>
    <sheetView zoomScale="80" zoomScaleNormal="80" workbookViewId="0">
      <selection activeCell="O13" sqref="O13"/>
    </sheetView>
  </sheetViews>
  <sheetFormatPr baseColWidth="10" defaultRowHeight="14.5" x14ac:dyDescent="0.35"/>
  <cols>
    <col min="1" max="1" width="23.7265625" bestFit="1" customWidth="1"/>
    <col min="2" max="2" width="9" customWidth="1"/>
    <col min="3" max="3" width="9.7265625" bestFit="1" customWidth="1"/>
    <col min="11" max="11" width="12.81640625" bestFit="1" customWidth="1"/>
    <col min="12" max="12" width="11.81640625" bestFit="1" customWidth="1"/>
    <col min="13" max="15" width="12.453125" bestFit="1" customWidth="1"/>
  </cols>
  <sheetData>
    <row r="1" spans="1:15" ht="31" x14ac:dyDescent="0.7">
      <c r="D1" t="s">
        <v>24</v>
      </c>
      <c r="F1" s="1">
        <v>5000</v>
      </c>
      <c r="G1" s="12" t="s">
        <v>37</v>
      </c>
    </row>
    <row r="2" spans="1:15" x14ac:dyDescent="0.35">
      <c r="D2" t="s">
        <v>31</v>
      </c>
      <c r="F2" s="1">
        <v>7000</v>
      </c>
    </row>
    <row r="3" spans="1:15" x14ac:dyDescent="0.35">
      <c r="D3" s="1"/>
    </row>
    <row r="4" spans="1:15" x14ac:dyDescent="0.35">
      <c r="A4" t="s">
        <v>30</v>
      </c>
      <c r="C4" s="17" t="s">
        <v>0</v>
      </c>
      <c r="D4" s="17" t="s">
        <v>1</v>
      </c>
      <c r="E4" s="17" t="s">
        <v>2</v>
      </c>
      <c r="F4" s="17" t="s">
        <v>3</v>
      </c>
      <c r="G4" s="17" t="s">
        <v>4</v>
      </c>
      <c r="H4" s="17" t="s">
        <v>5</v>
      </c>
      <c r="I4" s="17" t="s">
        <v>6</v>
      </c>
      <c r="J4" s="17" t="s">
        <v>7</v>
      </c>
      <c r="K4" s="17" t="s">
        <v>8</v>
      </c>
      <c r="L4" s="17" t="s">
        <v>9</v>
      </c>
      <c r="M4" s="17" t="s">
        <v>10</v>
      </c>
      <c r="N4" s="17" t="s">
        <v>11</v>
      </c>
      <c r="O4" s="17" t="s">
        <v>36</v>
      </c>
    </row>
    <row r="5" spans="1:15" x14ac:dyDescent="0.35"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x14ac:dyDescent="0.35">
      <c r="A6" t="s">
        <v>27</v>
      </c>
      <c r="C6" s="13">
        <v>25</v>
      </c>
      <c r="D6" s="13">
        <v>20</v>
      </c>
      <c r="E6" s="13">
        <v>25</v>
      </c>
      <c r="F6" s="13">
        <v>25</v>
      </c>
      <c r="G6" s="13">
        <v>65</v>
      </c>
      <c r="H6" s="13">
        <v>75</v>
      </c>
      <c r="I6" s="13">
        <v>90</v>
      </c>
      <c r="J6" s="13">
        <v>45</v>
      </c>
      <c r="K6" s="13">
        <v>100</v>
      </c>
      <c r="L6" s="13">
        <v>90</v>
      </c>
      <c r="M6" s="13">
        <v>70</v>
      </c>
      <c r="N6" s="13">
        <v>80</v>
      </c>
      <c r="O6" s="13">
        <f>SUM(C6:N6)</f>
        <v>710</v>
      </c>
    </row>
    <row r="7" spans="1:15" x14ac:dyDescent="0.35">
      <c r="A7" t="s">
        <v>28</v>
      </c>
      <c r="C7" s="13">
        <v>25</v>
      </c>
      <c r="D7" s="13">
        <v>18</v>
      </c>
      <c r="E7" s="13">
        <v>15</v>
      </c>
      <c r="F7" s="13">
        <v>25</v>
      </c>
      <c r="G7" s="13">
        <v>55</v>
      </c>
      <c r="H7" s="13">
        <v>75</v>
      </c>
      <c r="I7" s="13">
        <v>90</v>
      </c>
      <c r="J7" s="13">
        <v>65</v>
      </c>
      <c r="K7" s="13">
        <v>100</v>
      </c>
      <c r="L7" s="13">
        <v>90</v>
      </c>
      <c r="M7" s="13">
        <v>70</v>
      </c>
      <c r="N7" s="13">
        <v>80</v>
      </c>
      <c r="O7" s="13">
        <f t="shared" ref="O7:O27" si="0">SUM(C7:N7)</f>
        <v>708</v>
      </c>
    </row>
    <row r="8" spans="1:15" x14ac:dyDescent="0.35">
      <c r="A8" t="s">
        <v>32</v>
      </c>
      <c r="C8" s="13">
        <f>SUM(C6:C7)</f>
        <v>50</v>
      </c>
      <c r="D8" s="13">
        <f>SUM(D6:D7)</f>
        <v>38</v>
      </c>
      <c r="E8" s="13">
        <f>SUM(E6:E7)</f>
        <v>40</v>
      </c>
      <c r="F8" s="13">
        <f>SUM(F6:F7)</f>
        <v>50</v>
      </c>
      <c r="G8" s="13">
        <f t="shared" ref="G8:N8" si="1">SUM(G6:G7)</f>
        <v>120</v>
      </c>
      <c r="H8" s="13">
        <f t="shared" si="1"/>
        <v>150</v>
      </c>
      <c r="I8" s="13">
        <f t="shared" si="1"/>
        <v>180</v>
      </c>
      <c r="J8" s="13">
        <f t="shared" si="1"/>
        <v>110</v>
      </c>
      <c r="K8" s="13">
        <f t="shared" si="1"/>
        <v>200</v>
      </c>
      <c r="L8" s="13">
        <f t="shared" si="1"/>
        <v>180</v>
      </c>
      <c r="M8" s="13">
        <f t="shared" si="1"/>
        <v>140</v>
      </c>
      <c r="N8" s="13">
        <f t="shared" si="1"/>
        <v>160</v>
      </c>
      <c r="O8" s="13">
        <f t="shared" si="0"/>
        <v>1418</v>
      </c>
    </row>
    <row r="9" spans="1:15" x14ac:dyDescent="0.35">
      <c r="A9" t="s">
        <v>25</v>
      </c>
      <c r="C9" s="13">
        <f>$F$1*C6</f>
        <v>125000</v>
      </c>
      <c r="D9" s="13">
        <f>$F$1*D6</f>
        <v>100000</v>
      </c>
      <c r="E9" s="13">
        <f>$F$1*E6</f>
        <v>125000</v>
      </c>
      <c r="F9" s="13">
        <f>$F$1*F6</f>
        <v>125000</v>
      </c>
      <c r="G9" s="13">
        <f t="shared" ref="G9:N9" si="2">$F$1*G6</f>
        <v>325000</v>
      </c>
      <c r="H9" s="13">
        <f t="shared" si="2"/>
        <v>375000</v>
      </c>
      <c r="I9" s="13">
        <f t="shared" si="2"/>
        <v>450000</v>
      </c>
      <c r="J9" s="13">
        <f t="shared" si="2"/>
        <v>225000</v>
      </c>
      <c r="K9" s="13">
        <f t="shared" si="2"/>
        <v>500000</v>
      </c>
      <c r="L9" s="13">
        <f t="shared" si="2"/>
        <v>450000</v>
      </c>
      <c r="M9" s="13">
        <f t="shared" si="2"/>
        <v>350000</v>
      </c>
      <c r="N9" s="13">
        <f t="shared" si="2"/>
        <v>400000</v>
      </c>
      <c r="O9" s="13">
        <f t="shared" si="0"/>
        <v>3550000</v>
      </c>
    </row>
    <row r="10" spans="1:15" x14ac:dyDescent="0.35">
      <c r="A10" t="s">
        <v>26</v>
      </c>
      <c r="C10" s="13">
        <f>C7*$F$2</f>
        <v>175000</v>
      </c>
      <c r="D10" s="13">
        <f>D7*$F$2</f>
        <v>126000</v>
      </c>
      <c r="E10" s="13">
        <f>E7*$F$2</f>
        <v>105000</v>
      </c>
      <c r="F10" s="13">
        <f>F7*$F$2</f>
        <v>175000</v>
      </c>
      <c r="G10" s="13">
        <f t="shared" ref="G10:N10" si="3">G7*$F$2</f>
        <v>385000</v>
      </c>
      <c r="H10" s="13">
        <f t="shared" si="3"/>
        <v>525000</v>
      </c>
      <c r="I10" s="13">
        <f t="shared" si="3"/>
        <v>630000</v>
      </c>
      <c r="J10" s="13">
        <f t="shared" si="3"/>
        <v>455000</v>
      </c>
      <c r="K10" s="13">
        <f t="shared" si="3"/>
        <v>700000</v>
      </c>
      <c r="L10" s="13">
        <f t="shared" si="3"/>
        <v>630000</v>
      </c>
      <c r="M10" s="13">
        <f t="shared" si="3"/>
        <v>490000</v>
      </c>
      <c r="N10" s="13">
        <f t="shared" si="3"/>
        <v>560000</v>
      </c>
      <c r="O10" s="13">
        <f t="shared" si="0"/>
        <v>4956000</v>
      </c>
    </row>
    <row r="11" spans="1:15" x14ac:dyDescent="0.35">
      <c r="A11" s="2" t="s">
        <v>16</v>
      </c>
      <c r="B11" s="2"/>
      <c r="C11" s="14">
        <f t="shared" ref="C11:N11" si="4">SUM(C9:C10)</f>
        <v>300000</v>
      </c>
      <c r="D11" s="14">
        <f t="shared" si="4"/>
        <v>226000</v>
      </c>
      <c r="E11" s="14">
        <f t="shared" si="4"/>
        <v>230000</v>
      </c>
      <c r="F11" s="14">
        <f t="shared" si="4"/>
        <v>300000</v>
      </c>
      <c r="G11" s="14">
        <f t="shared" si="4"/>
        <v>710000</v>
      </c>
      <c r="H11" s="14">
        <f t="shared" si="4"/>
        <v>900000</v>
      </c>
      <c r="I11" s="14">
        <f t="shared" si="4"/>
        <v>1080000</v>
      </c>
      <c r="J11" s="14">
        <f t="shared" si="4"/>
        <v>680000</v>
      </c>
      <c r="K11" s="14">
        <f t="shared" si="4"/>
        <v>1200000</v>
      </c>
      <c r="L11" s="14">
        <f t="shared" si="4"/>
        <v>1080000</v>
      </c>
      <c r="M11" s="14">
        <f t="shared" si="4"/>
        <v>840000</v>
      </c>
      <c r="N11" s="14">
        <f t="shared" si="4"/>
        <v>960000</v>
      </c>
      <c r="O11" s="14">
        <f t="shared" si="0"/>
        <v>8506000</v>
      </c>
    </row>
    <row r="12" spans="1:15" x14ac:dyDescent="0.35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>
        <f>O11*1.19</f>
        <v>10122140</v>
      </c>
    </row>
    <row r="13" spans="1:15" x14ac:dyDescent="0.35">
      <c r="A13" t="s">
        <v>12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>
        <f t="shared" si="0"/>
        <v>0</v>
      </c>
    </row>
    <row r="14" spans="1:15" x14ac:dyDescent="0.35">
      <c r="A14" t="s">
        <v>17</v>
      </c>
      <c r="C14" s="13">
        <v>10000</v>
      </c>
      <c r="D14" s="13">
        <v>10000</v>
      </c>
      <c r="E14" s="13">
        <v>10000</v>
      </c>
      <c r="F14" s="13">
        <v>10000</v>
      </c>
      <c r="G14" s="13">
        <v>10000</v>
      </c>
      <c r="H14" s="13">
        <v>10000</v>
      </c>
      <c r="I14" s="13">
        <v>10000</v>
      </c>
      <c r="J14" s="13">
        <v>10000</v>
      </c>
      <c r="K14" s="13">
        <v>10000</v>
      </c>
      <c r="L14" s="13">
        <v>10000</v>
      </c>
      <c r="M14" s="13">
        <v>10000</v>
      </c>
      <c r="N14" s="13">
        <v>10000</v>
      </c>
      <c r="O14" s="13">
        <f t="shared" si="0"/>
        <v>120000</v>
      </c>
    </row>
    <row r="15" spans="1:15" x14ac:dyDescent="0.35">
      <c r="A15" t="s">
        <v>18</v>
      </c>
      <c r="C15" s="13">
        <v>15000</v>
      </c>
      <c r="D15" s="13">
        <v>15000</v>
      </c>
      <c r="E15" s="13">
        <v>15000</v>
      </c>
      <c r="F15" s="13">
        <v>15000</v>
      </c>
      <c r="G15" s="13">
        <v>15000</v>
      </c>
      <c r="H15" s="13">
        <v>15000</v>
      </c>
      <c r="I15" s="13">
        <v>15000</v>
      </c>
      <c r="J15" s="13">
        <v>15000</v>
      </c>
      <c r="K15" s="13">
        <v>15000</v>
      </c>
      <c r="L15" s="13">
        <v>15000</v>
      </c>
      <c r="M15" s="13">
        <v>15000</v>
      </c>
      <c r="N15" s="13">
        <v>15000</v>
      </c>
      <c r="O15" s="13">
        <f t="shared" si="0"/>
        <v>180000</v>
      </c>
    </row>
    <row r="16" spans="1:15" x14ac:dyDescent="0.35">
      <c r="A16" t="s">
        <v>19</v>
      </c>
      <c r="C16" s="13">
        <v>15000</v>
      </c>
      <c r="D16" s="13">
        <v>15000</v>
      </c>
      <c r="E16" s="13">
        <v>15000</v>
      </c>
      <c r="F16" s="13">
        <v>15000</v>
      </c>
      <c r="G16" s="13">
        <v>15000</v>
      </c>
      <c r="H16" s="13">
        <v>15000</v>
      </c>
      <c r="I16" s="13">
        <v>15000</v>
      </c>
      <c r="J16" s="13">
        <v>15000</v>
      </c>
      <c r="K16" s="13">
        <v>15000</v>
      </c>
      <c r="L16" s="13">
        <v>15000</v>
      </c>
      <c r="M16" s="13">
        <v>15000</v>
      </c>
      <c r="N16" s="13">
        <v>15000</v>
      </c>
      <c r="O16" s="13">
        <f t="shared" si="0"/>
        <v>180000</v>
      </c>
    </row>
    <row r="17" spans="1:15" x14ac:dyDescent="0.35">
      <c r="A17" t="s">
        <v>20</v>
      </c>
      <c r="C17" s="13">
        <v>14000</v>
      </c>
      <c r="D17" s="13">
        <v>14000</v>
      </c>
      <c r="E17" s="13">
        <v>14000</v>
      </c>
      <c r="F17" s="13">
        <v>14000</v>
      </c>
      <c r="G17" s="13">
        <v>14000</v>
      </c>
      <c r="H17" s="13">
        <v>14000</v>
      </c>
      <c r="I17" s="13">
        <v>14000</v>
      </c>
      <c r="J17" s="13">
        <v>14000</v>
      </c>
      <c r="K17" s="13">
        <v>14000</v>
      </c>
      <c r="L17" s="13">
        <v>14000</v>
      </c>
      <c r="M17" s="13">
        <v>14000</v>
      </c>
      <c r="N17" s="13">
        <v>14000</v>
      </c>
      <c r="O17" s="13">
        <f t="shared" si="0"/>
        <v>168000</v>
      </c>
    </row>
    <row r="18" spans="1:15" x14ac:dyDescent="0.35">
      <c r="A18" t="s">
        <v>21</v>
      </c>
      <c r="C18" s="13">
        <v>50000</v>
      </c>
      <c r="D18" s="13">
        <v>50000</v>
      </c>
      <c r="E18" s="13">
        <v>50000</v>
      </c>
      <c r="F18" s="13">
        <v>50000</v>
      </c>
      <c r="G18" s="13">
        <v>50000</v>
      </c>
      <c r="H18" s="13">
        <v>50000</v>
      </c>
      <c r="I18" s="13">
        <v>50000</v>
      </c>
      <c r="J18" s="13">
        <v>50000</v>
      </c>
      <c r="K18" s="13">
        <v>50000</v>
      </c>
      <c r="L18" s="13">
        <v>50000</v>
      </c>
      <c r="M18" s="13">
        <v>50000</v>
      </c>
      <c r="N18" s="13">
        <v>50000</v>
      </c>
      <c r="O18" s="13">
        <f t="shared" si="0"/>
        <v>600000</v>
      </c>
    </row>
    <row r="19" spans="1:15" x14ac:dyDescent="0.35">
      <c r="A19" s="4" t="s">
        <v>12</v>
      </c>
      <c r="B19" s="4"/>
      <c r="C19" s="15">
        <f t="shared" ref="C19:N19" si="5">SUM(C14:C18)</f>
        <v>104000</v>
      </c>
      <c r="D19" s="15">
        <f t="shared" si="5"/>
        <v>104000</v>
      </c>
      <c r="E19" s="15">
        <f t="shared" si="5"/>
        <v>104000</v>
      </c>
      <c r="F19" s="15">
        <f t="shared" si="5"/>
        <v>104000</v>
      </c>
      <c r="G19" s="15">
        <f t="shared" si="5"/>
        <v>104000</v>
      </c>
      <c r="H19" s="15">
        <f t="shared" si="5"/>
        <v>104000</v>
      </c>
      <c r="I19" s="15">
        <f t="shared" si="5"/>
        <v>104000</v>
      </c>
      <c r="J19" s="15">
        <f t="shared" si="5"/>
        <v>104000</v>
      </c>
      <c r="K19" s="15">
        <f t="shared" si="5"/>
        <v>104000</v>
      </c>
      <c r="L19" s="15">
        <f t="shared" si="5"/>
        <v>104000</v>
      </c>
      <c r="M19" s="15">
        <f t="shared" si="5"/>
        <v>104000</v>
      </c>
      <c r="N19" s="15">
        <f t="shared" si="5"/>
        <v>104000</v>
      </c>
      <c r="O19" s="15">
        <f t="shared" si="0"/>
        <v>1248000</v>
      </c>
    </row>
    <row r="20" spans="1:15" x14ac:dyDescent="0.35"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f t="shared" si="0"/>
        <v>0</v>
      </c>
    </row>
    <row r="21" spans="1:15" x14ac:dyDescent="0.35">
      <c r="A21" t="s">
        <v>13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>
        <f t="shared" si="0"/>
        <v>0</v>
      </c>
    </row>
    <row r="22" spans="1:15" x14ac:dyDescent="0.35">
      <c r="A22" t="s">
        <v>22</v>
      </c>
      <c r="B22">
        <v>2500</v>
      </c>
      <c r="C22" s="13">
        <f t="shared" ref="C22:N22" si="6">C6*$B$22</f>
        <v>62500</v>
      </c>
      <c r="D22" s="13">
        <f t="shared" si="6"/>
        <v>50000</v>
      </c>
      <c r="E22" s="13">
        <f t="shared" si="6"/>
        <v>62500</v>
      </c>
      <c r="F22" s="13">
        <f t="shared" si="6"/>
        <v>62500</v>
      </c>
      <c r="G22" s="13">
        <f t="shared" si="6"/>
        <v>162500</v>
      </c>
      <c r="H22" s="13">
        <f t="shared" si="6"/>
        <v>187500</v>
      </c>
      <c r="I22" s="13">
        <f t="shared" si="6"/>
        <v>225000</v>
      </c>
      <c r="J22" s="13">
        <f t="shared" si="6"/>
        <v>112500</v>
      </c>
      <c r="K22" s="13">
        <f t="shared" si="6"/>
        <v>250000</v>
      </c>
      <c r="L22" s="13">
        <f t="shared" si="6"/>
        <v>225000</v>
      </c>
      <c r="M22" s="13">
        <f t="shared" si="6"/>
        <v>175000</v>
      </c>
      <c r="N22" s="13">
        <f t="shared" si="6"/>
        <v>200000</v>
      </c>
      <c r="O22" s="13">
        <f t="shared" si="0"/>
        <v>1775000</v>
      </c>
    </row>
    <row r="23" spans="1:15" x14ac:dyDescent="0.35">
      <c r="A23" t="s">
        <v>23</v>
      </c>
      <c r="B23">
        <v>4000</v>
      </c>
      <c r="C23" s="13">
        <f>$B$23*C7</f>
        <v>100000</v>
      </c>
      <c r="D23" s="13">
        <f t="shared" ref="D23:N23" si="7">$B$23*D7</f>
        <v>72000</v>
      </c>
      <c r="E23" s="13">
        <f t="shared" si="7"/>
        <v>60000</v>
      </c>
      <c r="F23" s="13">
        <f t="shared" si="7"/>
        <v>100000</v>
      </c>
      <c r="G23" s="13">
        <f t="shared" si="7"/>
        <v>220000</v>
      </c>
      <c r="H23" s="13">
        <f t="shared" si="7"/>
        <v>300000</v>
      </c>
      <c r="I23" s="13">
        <f t="shared" si="7"/>
        <v>360000</v>
      </c>
      <c r="J23" s="13">
        <f t="shared" si="7"/>
        <v>260000</v>
      </c>
      <c r="K23" s="13">
        <f t="shared" si="7"/>
        <v>400000</v>
      </c>
      <c r="L23" s="13">
        <f t="shared" si="7"/>
        <v>360000</v>
      </c>
      <c r="M23" s="13">
        <f t="shared" si="7"/>
        <v>280000</v>
      </c>
      <c r="N23" s="13">
        <f t="shared" si="7"/>
        <v>320000</v>
      </c>
      <c r="O23" s="13">
        <f t="shared" si="0"/>
        <v>2832000</v>
      </c>
    </row>
    <row r="24" spans="1:15" x14ac:dyDescent="0.35">
      <c r="C24" s="13">
        <f t="shared" ref="C24:N24" si="8">SUM(C22:C23)</f>
        <v>162500</v>
      </c>
      <c r="D24" s="13">
        <f t="shared" si="8"/>
        <v>122000</v>
      </c>
      <c r="E24" s="13">
        <f t="shared" si="8"/>
        <v>122500</v>
      </c>
      <c r="F24" s="13">
        <f t="shared" si="8"/>
        <v>162500</v>
      </c>
      <c r="G24" s="13">
        <f t="shared" si="8"/>
        <v>382500</v>
      </c>
      <c r="H24" s="13">
        <f t="shared" si="8"/>
        <v>487500</v>
      </c>
      <c r="I24" s="13">
        <f t="shared" si="8"/>
        <v>585000</v>
      </c>
      <c r="J24" s="13">
        <f t="shared" si="8"/>
        <v>372500</v>
      </c>
      <c r="K24" s="13">
        <f t="shared" si="8"/>
        <v>650000</v>
      </c>
      <c r="L24" s="13">
        <f t="shared" si="8"/>
        <v>585000</v>
      </c>
      <c r="M24" s="13">
        <f t="shared" si="8"/>
        <v>455000</v>
      </c>
      <c r="N24" s="13">
        <f t="shared" si="8"/>
        <v>520000</v>
      </c>
      <c r="O24" s="13">
        <f t="shared" si="0"/>
        <v>4607000</v>
      </c>
    </row>
    <row r="25" spans="1:15" x14ac:dyDescent="0.35">
      <c r="A25" s="6" t="s">
        <v>29</v>
      </c>
      <c r="B25" s="6"/>
      <c r="C25" s="16">
        <f t="shared" ref="C25:N25" si="9">C19+C24</f>
        <v>266500</v>
      </c>
      <c r="D25" s="16">
        <f t="shared" si="9"/>
        <v>226000</v>
      </c>
      <c r="E25" s="16">
        <f t="shared" si="9"/>
        <v>226500</v>
      </c>
      <c r="F25" s="16">
        <f t="shared" si="9"/>
        <v>266500</v>
      </c>
      <c r="G25" s="16">
        <f t="shared" si="9"/>
        <v>486500</v>
      </c>
      <c r="H25" s="16">
        <f t="shared" si="9"/>
        <v>591500</v>
      </c>
      <c r="I25" s="16">
        <f t="shared" si="9"/>
        <v>689000</v>
      </c>
      <c r="J25" s="16">
        <f t="shared" si="9"/>
        <v>476500</v>
      </c>
      <c r="K25" s="16">
        <f t="shared" si="9"/>
        <v>754000</v>
      </c>
      <c r="L25" s="16">
        <f t="shared" si="9"/>
        <v>689000</v>
      </c>
      <c r="M25" s="16">
        <f t="shared" si="9"/>
        <v>559000</v>
      </c>
      <c r="N25" s="16">
        <f t="shared" si="9"/>
        <v>624000</v>
      </c>
      <c r="O25" s="16">
        <f t="shared" si="0"/>
        <v>5855000</v>
      </c>
    </row>
    <row r="26" spans="1:15" x14ac:dyDescent="0.35">
      <c r="A26" t="s">
        <v>14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>
        <f t="shared" si="0"/>
        <v>0</v>
      </c>
    </row>
    <row r="27" spans="1:15" x14ac:dyDescent="0.35">
      <c r="A27" s="9" t="s">
        <v>15</v>
      </c>
      <c r="B27" s="9"/>
      <c r="C27" s="22">
        <f t="shared" ref="C27:N27" si="10">C11-C25</f>
        <v>33500</v>
      </c>
      <c r="D27" s="22">
        <f t="shared" si="10"/>
        <v>0</v>
      </c>
      <c r="E27" s="22">
        <f t="shared" si="10"/>
        <v>3500</v>
      </c>
      <c r="F27" s="22">
        <f t="shared" si="10"/>
        <v>33500</v>
      </c>
      <c r="G27" s="22">
        <f t="shared" si="10"/>
        <v>223500</v>
      </c>
      <c r="H27" s="22">
        <f t="shared" si="10"/>
        <v>308500</v>
      </c>
      <c r="I27" s="22">
        <f t="shared" si="10"/>
        <v>391000</v>
      </c>
      <c r="J27" s="22">
        <f t="shared" si="10"/>
        <v>203500</v>
      </c>
      <c r="K27" s="22">
        <f t="shared" si="10"/>
        <v>446000</v>
      </c>
      <c r="L27" s="22">
        <f t="shared" si="10"/>
        <v>391000</v>
      </c>
      <c r="M27" s="22">
        <f t="shared" si="10"/>
        <v>281000</v>
      </c>
      <c r="N27" s="22">
        <f t="shared" si="10"/>
        <v>336000</v>
      </c>
      <c r="O27" s="23">
        <f t="shared" si="0"/>
        <v>2651000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37894-A030-4D66-9D3A-0345BB70D289}">
  <dimension ref="A1:O27"/>
  <sheetViews>
    <sheetView zoomScale="70" zoomScaleNormal="70" workbookViewId="0">
      <selection activeCell="B26" sqref="B26"/>
    </sheetView>
  </sheetViews>
  <sheetFormatPr baseColWidth="10" defaultRowHeight="14.5" x14ac:dyDescent="0.35"/>
  <cols>
    <col min="1" max="1" width="23.7265625" bestFit="1" customWidth="1"/>
    <col min="2" max="2" width="9" customWidth="1"/>
    <col min="3" max="3" width="9.7265625" bestFit="1" customWidth="1"/>
    <col min="11" max="11" width="12.81640625" bestFit="1" customWidth="1"/>
    <col min="12" max="12" width="11.81640625" bestFit="1" customWidth="1"/>
    <col min="13" max="15" width="12.453125" bestFit="1" customWidth="1"/>
  </cols>
  <sheetData>
    <row r="1" spans="1:15" ht="31" x14ac:dyDescent="0.7">
      <c r="D1" t="s">
        <v>24</v>
      </c>
      <c r="F1" s="1">
        <v>5000</v>
      </c>
      <c r="G1" s="12" t="s">
        <v>38</v>
      </c>
    </row>
    <row r="2" spans="1:15" x14ac:dyDescent="0.35">
      <c r="D2" t="s">
        <v>31</v>
      </c>
      <c r="F2" s="1">
        <v>7000</v>
      </c>
    </row>
    <row r="3" spans="1:15" x14ac:dyDescent="0.35">
      <c r="D3" s="1"/>
    </row>
    <row r="4" spans="1:15" x14ac:dyDescent="0.35">
      <c r="A4" t="s">
        <v>30</v>
      </c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  <c r="L4" t="s">
        <v>9</v>
      </c>
      <c r="M4" t="s">
        <v>10</v>
      </c>
      <c r="N4" t="s">
        <v>11</v>
      </c>
      <c r="O4" t="s">
        <v>36</v>
      </c>
    </row>
    <row r="5" spans="1:15" x14ac:dyDescent="0.35">
      <c r="C5" s="1"/>
      <c r="D5" s="1"/>
      <c r="E5" s="1"/>
      <c r="F5" s="1"/>
      <c r="G5" s="1"/>
      <c r="H5" s="13"/>
      <c r="I5" s="1"/>
      <c r="J5" s="1"/>
      <c r="K5" s="1"/>
      <c r="L5" s="1"/>
      <c r="M5" s="1"/>
      <c r="N5" s="1"/>
      <c r="O5" s="1"/>
    </row>
    <row r="6" spans="1:15" x14ac:dyDescent="0.35">
      <c r="A6" t="s">
        <v>27</v>
      </c>
      <c r="C6" s="1">
        <v>15</v>
      </c>
      <c r="D6" s="1">
        <v>18</v>
      </c>
      <c r="E6" s="1">
        <v>20</v>
      </c>
      <c r="F6" s="1">
        <v>26</v>
      </c>
      <c r="G6" s="1">
        <v>65</v>
      </c>
      <c r="H6" s="1">
        <v>75</v>
      </c>
      <c r="I6" s="1">
        <v>50</v>
      </c>
      <c r="J6" s="1">
        <v>45</v>
      </c>
      <c r="K6" s="1">
        <v>100</v>
      </c>
      <c r="L6" s="13">
        <v>90</v>
      </c>
      <c r="M6" s="13">
        <v>70</v>
      </c>
      <c r="N6" s="13">
        <v>80</v>
      </c>
      <c r="O6" s="13">
        <f>SUM(C6:N6)</f>
        <v>654</v>
      </c>
    </row>
    <row r="7" spans="1:15" x14ac:dyDescent="0.35">
      <c r="A7" t="s">
        <v>28</v>
      </c>
      <c r="C7" s="1">
        <v>30</v>
      </c>
      <c r="D7" s="1">
        <v>15</v>
      </c>
      <c r="E7" s="1">
        <v>19</v>
      </c>
      <c r="F7" s="1">
        <v>17</v>
      </c>
      <c r="G7" s="1">
        <v>55</v>
      </c>
      <c r="H7" s="1">
        <v>75</v>
      </c>
      <c r="I7" s="1">
        <v>150</v>
      </c>
      <c r="J7" s="1">
        <v>65</v>
      </c>
      <c r="K7" s="1">
        <v>100</v>
      </c>
      <c r="L7" s="13">
        <v>90</v>
      </c>
      <c r="M7" s="13">
        <v>70</v>
      </c>
      <c r="N7" s="13">
        <v>80</v>
      </c>
      <c r="O7" s="13">
        <f t="shared" ref="O7:O27" si="0">SUM(C7:N7)</f>
        <v>766</v>
      </c>
    </row>
    <row r="8" spans="1:15" x14ac:dyDescent="0.35">
      <c r="A8" t="s">
        <v>32</v>
      </c>
      <c r="C8" s="1">
        <f>SUM(C6:C7)</f>
        <v>45</v>
      </c>
      <c r="D8" s="1">
        <f>SUM(D6:D7)</f>
        <v>33</v>
      </c>
      <c r="E8" s="1">
        <f>SUM(E6:E7)</f>
        <v>39</v>
      </c>
      <c r="F8" s="1">
        <f>SUM(F6:F7)</f>
        <v>43</v>
      </c>
      <c r="G8" s="1">
        <f t="shared" ref="G8:N8" si="1">SUM(G6:G7)</f>
        <v>120</v>
      </c>
      <c r="H8" s="1">
        <f t="shared" si="1"/>
        <v>150</v>
      </c>
      <c r="I8" s="1">
        <f t="shared" si="1"/>
        <v>200</v>
      </c>
      <c r="J8" s="1">
        <f t="shared" si="1"/>
        <v>110</v>
      </c>
      <c r="K8" s="1">
        <f t="shared" si="1"/>
        <v>200</v>
      </c>
      <c r="L8" s="13">
        <f t="shared" si="1"/>
        <v>180</v>
      </c>
      <c r="M8" s="13">
        <f t="shared" si="1"/>
        <v>140</v>
      </c>
      <c r="N8" s="13">
        <f t="shared" si="1"/>
        <v>160</v>
      </c>
      <c r="O8" s="13">
        <f t="shared" si="0"/>
        <v>1420</v>
      </c>
    </row>
    <row r="9" spans="1:15" x14ac:dyDescent="0.35">
      <c r="A9" t="s">
        <v>25</v>
      </c>
      <c r="C9" s="1">
        <f t="shared" ref="C9:J9" si="2">$F$1*C6</f>
        <v>75000</v>
      </c>
      <c r="D9" s="1">
        <f t="shared" si="2"/>
        <v>90000</v>
      </c>
      <c r="E9" s="1">
        <f t="shared" si="2"/>
        <v>100000</v>
      </c>
      <c r="F9" s="1">
        <f t="shared" si="2"/>
        <v>130000</v>
      </c>
      <c r="G9" s="1">
        <f t="shared" si="2"/>
        <v>325000</v>
      </c>
      <c r="H9" s="1">
        <f t="shared" si="2"/>
        <v>375000</v>
      </c>
      <c r="I9" s="1">
        <f t="shared" si="2"/>
        <v>250000</v>
      </c>
      <c r="J9" s="1">
        <f t="shared" si="2"/>
        <v>225000</v>
      </c>
      <c r="K9" s="1">
        <f t="shared" ref="K9:N9" si="3">$F$1*K6</f>
        <v>500000</v>
      </c>
      <c r="L9" s="13">
        <f t="shared" si="3"/>
        <v>450000</v>
      </c>
      <c r="M9" s="13">
        <f t="shared" si="3"/>
        <v>350000</v>
      </c>
      <c r="N9" s="13">
        <f t="shared" si="3"/>
        <v>400000</v>
      </c>
      <c r="O9" s="13">
        <f t="shared" si="0"/>
        <v>3270000</v>
      </c>
    </row>
    <row r="10" spans="1:15" x14ac:dyDescent="0.35">
      <c r="A10" t="s">
        <v>26</v>
      </c>
      <c r="C10" s="1">
        <f>C7*$F$2</f>
        <v>210000</v>
      </c>
      <c r="D10" s="1">
        <f>D7*$F$2</f>
        <v>105000</v>
      </c>
      <c r="E10" s="1">
        <f>E7*$F$2</f>
        <v>133000</v>
      </c>
      <c r="F10" s="1">
        <f>F7*$F$2</f>
        <v>119000</v>
      </c>
      <c r="G10" s="1">
        <f t="shared" ref="G10:N10" si="4">G7*$F$2</f>
        <v>385000</v>
      </c>
      <c r="H10" s="1">
        <f t="shared" si="4"/>
        <v>525000</v>
      </c>
      <c r="I10" s="1">
        <f t="shared" si="4"/>
        <v>1050000</v>
      </c>
      <c r="J10" s="1">
        <f t="shared" si="4"/>
        <v>455000</v>
      </c>
      <c r="K10" s="1">
        <f t="shared" si="4"/>
        <v>700000</v>
      </c>
      <c r="L10" s="13">
        <f t="shared" si="4"/>
        <v>630000</v>
      </c>
      <c r="M10" s="13">
        <f t="shared" si="4"/>
        <v>490000</v>
      </c>
      <c r="N10" s="13">
        <f t="shared" si="4"/>
        <v>560000</v>
      </c>
      <c r="O10" s="13">
        <f t="shared" si="0"/>
        <v>5362000</v>
      </c>
    </row>
    <row r="11" spans="1:15" x14ac:dyDescent="0.35">
      <c r="A11" s="2" t="s">
        <v>16</v>
      </c>
      <c r="B11" s="2"/>
      <c r="C11" s="3">
        <f t="shared" ref="C11:N11" si="5">SUM(C9:C10)</f>
        <v>285000</v>
      </c>
      <c r="D11" s="3">
        <f t="shared" si="5"/>
        <v>195000</v>
      </c>
      <c r="E11" s="3">
        <f t="shared" si="5"/>
        <v>233000</v>
      </c>
      <c r="F11" s="3">
        <f t="shared" si="5"/>
        <v>249000</v>
      </c>
      <c r="G11" s="3">
        <f t="shared" si="5"/>
        <v>710000</v>
      </c>
      <c r="H11" s="3">
        <f>SUM(H9:H10)</f>
        <v>900000</v>
      </c>
      <c r="I11" s="3">
        <f>SUM(I9:I10)</f>
        <v>1300000</v>
      </c>
      <c r="J11" s="3">
        <f t="shared" si="5"/>
        <v>680000</v>
      </c>
      <c r="K11" s="3">
        <f t="shared" si="5"/>
        <v>1200000</v>
      </c>
      <c r="L11" s="14">
        <f t="shared" si="5"/>
        <v>1080000</v>
      </c>
      <c r="M11" s="14">
        <f t="shared" si="5"/>
        <v>840000</v>
      </c>
      <c r="N11" s="14">
        <f t="shared" si="5"/>
        <v>960000</v>
      </c>
      <c r="O11" s="14">
        <f t="shared" si="0"/>
        <v>8632000</v>
      </c>
    </row>
    <row r="12" spans="1:15" x14ac:dyDescent="0.35">
      <c r="C12" s="1"/>
      <c r="D12" s="1"/>
      <c r="E12" s="1"/>
      <c r="F12" s="1"/>
      <c r="G12" s="1"/>
      <c r="H12" s="1"/>
      <c r="I12" s="1"/>
      <c r="J12" s="1"/>
      <c r="K12" s="1"/>
      <c r="L12" s="13"/>
      <c r="M12" s="13"/>
      <c r="N12" s="13"/>
      <c r="O12" s="13">
        <f>O11*1.19</f>
        <v>10272080</v>
      </c>
    </row>
    <row r="13" spans="1:15" x14ac:dyDescent="0.35">
      <c r="A13" t="s">
        <v>12</v>
      </c>
      <c r="C13" s="1"/>
      <c r="D13" s="1"/>
      <c r="E13" s="1"/>
      <c r="F13" s="1"/>
      <c r="G13" s="1"/>
      <c r="H13" s="1"/>
      <c r="I13" s="1"/>
      <c r="J13" s="1"/>
      <c r="K13" s="1"/>
      <c r="L13" s="13"/>
      <c r="M13" s="13"/>
      <c r="N13" s="13"/>
      <c r="O13" s="13">
        <f t="shared" si="0"/>
        <v>0</v>
      </c>
    </row>
    <row r="14" spans="1:15" x14ac:dyDescent="0.35">
      <c r="A14" t="s">
        <v>17</v>
      </c>
      <c r="C14" s="1">
        <v>10000</v>
      </c>
      <c r="D14" s="1">
        <v>10000</v>
      </c>
      <c r="E14" s="1">
        <v>10000</v>
      </c>
      <c r="F14" s="1">
        <v>16000</v>
      </c>
      <c r="G14" s="1">
        <v>16000</v>
      </c>
      <c r="H14" s="1">
        <v>16000</v>
      </c>
      <c r="I14" s="1">
        <v>16000</v>
      </c>
      <c r="J14" s="1">
        <v>16000</v>
      </c>
      <c r="K14" s="1">
        <v>16000</v>
      </c>
      <c r="L14" s="13">
        <v>16000</v>
      </c>
      <c r="M14" s="13">
        <v>16000</v>
      </c>
      <c r="N14" s="13">
        <v>16000</v>
      </c>
      <c r="O14" s="13">
        <f t="shared" si="0"/>
        <v>174000</v>
      </c>
    </row>
    <row r="15" spans="1:15" x14ac:dyDescent="0.35">
      <c r="A15" t="s">
        <v>18</v>
      </c>
      <c r="C15" s="1">
        <v>15000</v>
      </c>
      <c r="D15" s="1">
        <v>15000</v>
      </c>
      <c r="E15" s="1">
        <v>15000</v>
      </c>
      <c r="F15" s="1">
        <v>15000</v>
      </c>
      <c r="G15" s="1">
        <v>15000</v>
      </c>
      <c r="H15" s="1">
        <v>15000</v>
      </c>
      <c r="I15" s="1">
        <v>15000</v>
      </c>
      <c r="J15" s="1">
        <v>15000</v>
      </c>
      <c r="K15" s="1">
        <v>15000</v>
      </c>
      <c r="L15" s="13">
        <v>15000</v>
      </c>
      <c r="M15" s="13">
        <v>15000</v>
      </c>
      <c r="N15" s="13">
        <v>15000</v>
      </c>
      <c r="O15" s="13">
        <f t="shared" si="0"/>
        <v>180000</v>
      </c>
    </row>
    <row r="16" spans="1:15" x14ac:dyDescent="0.35">
      <c r="A16" t="s">
        <v>19</v>
      </c>
      <c r="C16" s="1">
        <v>15000</v>
      </c>
      <c r="D16" s="1">
        <v>15000</v>
      </c>
      <c r="E16" s="1">
        <v>15000</v>
      </c>
      <c r="F16" s="1">
        <v>15000</v>
      </c>
      <c r="G16" s="1">
        <v>15000</v>
      </c>
      <c r="H16" s="1">
        <v>15000</v>
      </c>
      <c r="I16" s="1">
        <v>15000</v>
      </c>
      <c r="J16" s="1">
        <v>15000</v>
      </c>
      <c r="K16" s="1">
        <v>15000</v>
      </c>
      <c r="L16" s="13">
        <v>15000</v>
      </c>
      <c r="M16" s="13">
        <v>15000</v>
      </c>
      <c r="N16" s="13">
        <v>15000</v>
      </c>
      <c r="O16" s="13">
        <f t="shared" si="0"/>
        <v>180000</v>
      </c>
    </row>
    <row r="17" spans="1:15" x14ac:dyDescent="0.35">
      <c r="A17" t="s">
        <v>20</v>
      </c>
      <c r="C17" s="1">
        <v>14000</v>
      </c>
      <c r="D17" s="1">
        <v>14000</v>
      </c>
      <c r="E17" s="1">
        <v>14000</v>
      </c>
      <c r="F17" s="1">
        <v>14000</v>
      </c>
      <c r="G17" s="1">
        <v>18000</v>
      </c>
      <c r="H17" s="1">
        <v>18000</v>
      </c>
      <c r="I17" s="1">
        <v>18000</v>
      </c>
      <c r="J17" s="1">
        <v>18000</v>
      </c>
      <c r="K17" s="1">
        <v>18000</v>
      </c>
      <c r="L17" s="13">
        <v>18000</v>
      </c>
      <c r="M17" s="13">
        <v>18000</v>
      </c>
      <c r="N17" s="13">
        <v>18000</v>
      </c>
      <c r="O17" s="13">
        <f t="shared" si="0"/>
        <v>200000</v>
      </c>
    </row>
    <row r="18" spans="1:15" x14ac:dyDescent="0.35">
      <c r="A18" t="s">
        <v>21</v>
      </c>
      <c r="C18" s="1">
        <v>50000</v>
      </c>
      <c r="D18" s="1">
        <v>50000</v>
      </c>
      <c r="E18" s="1">
        <v>50000</v>
      </c>
      <c r="F18" s="1">
        <v>50000</v>
      </c>
      <c r="G18" s="1">
        <v>50000</v>
      </c>
      <c r="H18" s="1">
        <v>50000</v>
      </c>
      <c r="I18" s="1">
        <v>50000</v>
      </c>
      <c r="J18" s="1">
        <v>50000</v>
      </c>
      <c r="K18" s="1">
        <v>50000</v>
      </c>
      <c r="L18" s="13">
        <v>50000</v>
      </c>
      <c r="M18" s="13">
        <v>50000</v>
      </c>
      <c r="N18" s="13">
        <v>50000</v>
      </c>
      <c r="O18" s="13">
        <f t="shared" si="0"/>
        <v>600000</v>
      </c>
    </row>
    <row r="19" spans="1:15" x14ac:dyDescent="0.35">
      <c r="A19" s="4" t="s">
        <v>12</v>
      </c>
      <c r="B19" s="4"/>
      <c r="C19" s="5">
        <f t="shared" ref="C19:N19" si="6">SUM(C14:C18)</f>
        <v>104000</v>
      </c>
      <c r="D19" s="5">
        <f t="shared" si="6"/>
        <v>104000</v>
      </c>
      <c r="E19" s="5">
        <f t="shared" si="6"/>
        <v>104000</v>
      </c>
      <c r="F19" s="5">
        <f t="shared" si="6"/>
        <v>110000</v>
      </c>
      <c r="G19" s="5">
        <f t="shared" si="6"/>
        <v>114000</v>
      </c>
      <c r="H19" s="5">
        <f t="shared" si="6"/>
        <v>114000</v>
      </c>
      <c r="I19" s="5">
        <f t="shared" si="6"/>
        <v>114000</v>
      </c>
      <c r="J19" s="5">
        <f t="shared" si="6"/>
        <v>114000</v>
      </c>
      <c r="K19" s="5">
        <f t="shared" si="6"/>
        <v>114000</v>
      </c>
      <c r="L19" s="15">
        <f t="shared" si="6"/>
        <v>114000</v>
      </c>
      <c r="M19" s="15">
        <f t="shared" si="6"/>
        <v>114000</v>
      </c>
      <c r="N19" s="15">
        <f t="shared" si="6"/>
        <v>114000</v>
      </c>
      <c r="O19" s="15">
        <f t="shared" si="0"/>
        <v>1334000</v>
      </c>
    </row>
    <row r="20" spans="1:15" x14ac:dyDescent="0.35">
      <c r="C20" s="1"/>
      <c r="D20" s="1"/>
      <c r="E20" s="1"/>
      <c r="F20" s="1"/>
      <c r="G20" s="1"/>
      <c r="H20" s="1"/>
      <c r="I20" s="1"/>
      <c r="J20" s="1"/>
      <c r="K20" s="1"/>
      <c r="L20" s="13"/>
      <c r="M20" s="13"/>
      <c r="N20" s="13"/>
      <c r="O20" s="13">
        <f t="shared" si="0"/>
        <v>0</v>
      </c>
    </row>
    <row r="21" spans="1:15" x14ac:dyDescent="0.35">
      <c r="A21" t="s">
        <v>13</v>
      </c>
      <c r="C21" s="1"/>
      <c r="D21" s="1"/>
      <c r="E21" s="1"/>
      <c r="F21" s="1"/>
      <c r="G21" s="1"/>
      <c r="H21" s="1"/>
      <c r="I21" s="1"/>
      <c r="J21" s="1"/>
      <c r="K21" s="1"/>
      <c r="L21" s="13"/>
      <c r="M21" s="13"/>
      <c r="N21" s="13"/>
      <c r="O21" s="13">
        <f t="shared" si="0"/>
        <v>0</v>
      </c>
    </row>
    <row r="22" spans="1:15" x14ac:dyDescent="0.35">
      <c r="A22" t="s">
        <v>22</v>
      </c>
      <c r="B22">
        <v>2500</v>
      </c>
      <c r="C22" s="1">
        <f>C6*$B$22</f>
        <v>37500</v>
      </c>
      <c r="D22" s="1">
        <f t="shared" ref="D22:N22" si="7">D6*$B$22</f>
        <v>45000</v>
      </c>
      <c r="E22" s="1">
        <f t="shared" si="7"/>
        <v>50000</v>
      </c>
      <c r="F22" s="1">
        <f t="shared" si="7"/>
        <v>65000</v>
      </c>
      <c r="G22" s="1">
        <f t="shared" si="7"/>
        <v>162500</v>
      </c>
      <c r="H22" s="1">
        <f t="shared" si="7"/>
        <v>187500</v>
      </c>
      <c r="I22" s="1">
        <f t="shared" si="7"/>
        <v>125000</v>
      </c>
      <c r="J22" s="1">
        <f t="shared" si="7"/>
        <v>112500</v>
      </c>
      <c r="K22" s="1">
        <f t="shared" si="7"/>
        <v>250000</v>
      </c>
      <c r="L22" s="13">
        <f t="shared" si="7"/>
        <v>225000</v>
      </c>
      <c r="M22" s="13">
        <f t="shared" si="7"/>
        <v>175000</v>
      </c>
      <c r="N22" s="13">
        <f t="shared" si="7"/>
        <v>200000</v>
      </c>
      <c r="O22" s="13">
        <f t="shared" si="0"/>
        <v>1635000</v>
      </c>
    </row>
    <row r="23" spans="1:15" x14ac:dyDescent="0.35">
      <c r="A23" t="s">
        <v>23</v>
      </c>
      <c r="B23">
        <v>4000</v>
      </c>
      <c r="C23" s="18">
        <f>$B$23*C7</f>
        <v>120000</v>
      </c>
      <c r="D23" s="18">
        <f t="shared" ref="D23:N23" si="8">$B$23*D7</f>
        <v>60000</v>
      </c>
      <c r="E23" s="18">
        <f t="shared" si="8"/>
        <v>76000</v>
      </c>
      <c r="F23" s="18">
        <f t="shared" si="8"/>
        <v>68000</v>
      </c>
      <c r="G23" s="18">
        <f t="shared" si="8"/>
        <v>220000</v>
      </c>
      <c r="H23" s="18">
        <f t="shared" si="8"/>
        <v>300000</v>
      </c>
      <c r="I23" s="1">
        <f t="shared" si="8"/>
        <v>600000</v>
      </c>
      <c r="J23" s="1">
        <f t="shared" si="8"/>
        <v>260000</v>
      </c>
      <c r="K23" s="1">
        <f t="shared" si="8"/>
        <v>400000</v>
      </c>
      <c r="L23" s="13">
        <f t="shared" si="8"/>
        <v>360000</v>
      </c>
      <c r="M23" s="13">
        <f t="shared" si="8"/>
        <v>280000</v>
      </c>
      <c r="N23" s="13">
        <f t="shared" si="8"/>
        <v>320000</v>
      </c>
      <c r="O23" s="13">
        <f t="shared" si="0"/>
        <v>3064000</v>
      </c>
    </row>
    <row r="24" spans="1:15" x14ac:dyDescent="0.35">
      <c r="C24" s="1">
        <f t="shared" ref="C24:N24" si="9">SUM(C22:C23)</f>
        <v>157500</v>
      </c>
      <c r="D24" s="1">
        <f t="shared" si="9"/>
        <v>105000</v>
      </c>
      <c r="E24" s="1">
        <f t="shared" si="9"/>
        <v>126000</v>
      </c>
      <c r="F24" s="1">
        <f t="shared" si="9"/>
        <v>133000</v>
      </c>
      <c r="G24" s="1">
        <f t="shared" si="9"/>
        <v>382500</v>
      </c>
      <c r="H24" s="1">
        <f t="shared" si="9"/>
        <v>487500</v>
      </c>
      <c r="I24" s="1">
        <f t="shared" si="9"/>
        <v>725000</v>
      </c>
      <c r="J24" s="1">
        <f t="shared" si="9"/>
        <v>372500</v>
      </c>
      <c r="K24" s="1">
        <f t="shared" si="9"/>
        <v>650000</v>
      </c>
      <c r="L24" s="13">
        <f t="shared" si="9"/>
        <v>585000</v>
      </c>
      <c r="M24" s="13">
        <f t="shared" si="9"/>
        <v>455000</v>
      </c>
      <c r="N24" s="13">
        <f t="shared" si="9"/>
        <v>520000</v>
      </c>
      <c r="O24" s="13">
        <f t="shared" si="0"/>
        <v>4699000</v>
      </c>
    </row>
    <row r="25" spans="1:15" x14ac:dyDescent="0.35">
      <c r="A25" s="6" t="s">
        <v>29</v>
      </c>
      <c r="B25" s="6"/>
      <c r="C25" s="7">
        <f t="shared" ref="C25:N25" si="10">C19+C24</f>
        <v>261500</v>
      </c>
      <c r="D25" s="7">
        <f t="shared" si="10"/>
        <v>209000</v>
      </c>
      <c r="E25" s="7">
        <f t="shared" si="10"/>
        <v>230000</v>
      </c>
      <c r="F25" s="7">
        <f t="shared" si="10"/>
        <v>243000</v>
      </c>
      <c r="G25" s="7">
        <f t="shared" si="10"/>
        <v>496500</v>
      </c>
      <c r="H25" s="7">
        <f t="shared" si="10"/>
        <v>601500</v>
      </c>
      <c r="I25" s="7">
        <f t="shared" si="10"/>
        <v>839000</v>
      </c>
      <c r="J25" s="7">
        <f t="shared" si="10"/>
        <v>486500</v>
      </c>
      <c r="K25" s="7">
        <f t="shared" si="10"/>
        <v>764000</v>
      </c>
      <c r="L25" s="16">
        <f t="shared" si="10"/>
        <v>699000</v>
      </c>
      <c r="M25" s="16">
        <f t="shared" si="10"/>
        <v>569000</v>
      </c>
      <c r="N25" s="16">
        <f t="shared" si="10"/>
        <v>634000</v>
      </c>
      <c r="O25" s="16">
        <f t="shared" si="0"/>
        <v>6033000</v>
      </c>
    </row>
    <row r="26" spans="1:15" x14ac:dyDescent="0.35">
      <c r="A26" t="s">
        <v>14</v>
      </c>
      <c r="I26" s="17"/>
      <c r="L26" s="17"/>
      <c r="M26" s="17"/>
      <c r="N26" s="17"/>
      <c r="O26" s="17">
        <f t="shared" si="0"/>
        <v>0</v>
      </c>
    </row>
    <row r="27" spans="1:15" x14ac:dyDescent="0.35">
      <c r="A27" s="9" t="s">
        <v>15</v>
      </c>
      <c r="B27" s="9"/>
      <c r="C27" s="10">
        <f t="shared" ref="C27:N27" si="11">C11-C25</f>
        <v>23500</v>
      </c>
      <c r="D27" s="10">
        <f t="shared" si="11"/>
        <v>-14000</v>
      </c>
      <c r="E27" s="10">
        <f t="shared" si="11"/>
        <v>3000</v>
      </c>
      <c r="F27" s="10">
        <f t="shared" si="11"/>
        <v>6000</v>
      </c>
      <c r="G27" s="10">
        <f t="shared" si="11"/>
        <v>213500</v>
      </c>
      <c r="H27" s="10">
        <f t="shared" si="11"/>
        <v>298500</v>
      </c>
      <c r="I27" s="10">
        <f t="shared" si="11"/>
        <v>461000</v>
      </c>
      <c r="J27" s="10">
        <f t="shared" si="11"/>
        <v>193500</v>
      </c>
      <c r="K27" s="10">
        <f t="shared" si="11"/>
        <v>436000</v>
      </c>
      <c r="L27" s="22">
        <f t="shared" si="11"/>
        <v>381000</v>
      </c>
      <c r="M27" s="22">
        <f t="shared" si="11"/>
        <v>271000</v>
      </c>
      <c r="N27" s="22">
        <f t="shared" si="11"/>
        <v>326000</v>
      </c>
      <c r="O27" s="23">
        <f t="shared" si="0"/>
        <v>2599000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FF43F-4C04-4E49-BE1C-E1F3F8858D00}">
  <sheetPr>
    <tabColor rgb="FFFF0000"/>
  </sheetPr>
  <dimension ref="A1:O27"/>
  <sheetViews>
    <sheetView tabSelected="1" zoomScale="120" zoomScaleNormal="12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2" sqref="H2"/>
    </sheetView>
  </sheetViews>
  <sheetFormatPr baseColWidth="10" defaultRowHeight="14.5" x14ac:dyDescent="0.35"/>
  <cols>
    <col min="1" max="1" width="23.7265625" bestFit="1" customWidth="1"/>
    <col min="2" max="2" width="9" customWidth="1"/>
    <col min="3" max="3" width="9.7265625" bestFit="1" customWidth="1"/>
    <col min="11" max="11" width="12.81640625" bestFit="1" customWidth="1"/>
    <col min="12" max="12" width="11.81640625" bestFit="1" customWidth="1"/>
    <col min="13" max="15" width="12.453125" bestFit="1" customWidth="1"/>
  </cols>
  <sheetData>
    <row r="1" spans="1:15" ht="31" x14ac:dyDescent="0.7">
      <c r="D1" t="s">
        <v>24</v>
      </c>
      <c r="F1" s="34">
        <v>10000</v>
      </c>
      <c r="G1" s="12"/>
      <c r="H1">
        <v>171000</v>
      </c>
    </row>
    <row r="2" spans="1:15" x14ac:dyDescent="0.35">
      <c r="D2" t="s">
        <v>31</v>
      </c>
      <c r="F2" s="3">
        <v>6000</v>
      </c>
    </row>
    <row r="3" spans="1:15" x14ac:dyDescent="0.35">
      <c r="D3" s="1"/>
    </row>
    <row r="4" spans="1:15" ht="20.5" customHeight="1" x14ac:dyDescent="0.35">
      <c r="A4" t="s">
        <v>30</v>
      </c>
      <c r="C4" t="s">
        <v>0</v>
      </c>
      <c r="D4" t="s">
        <v>1</v>
      </c>
      <c r="E4" t="s">
        <v>2</v>
      </c>
      <c r="F4" t="s">
        <v>3</v>
      </c>
      <c r="G4" s="17" t="s">
        <v>4</v>
      </c>
      <c r="H4" s="17" t="s">
        <v>5</v>
      </c>
      <c r="I4" s="17" t="s">
        <v>6</v>
      </c>
      <c r="J4" s="17" t="s">
        <v>7</v>
      </c>
      <c r="K4" s="17" t="s">
        <v>8</v>
      </c>
      <c r="L4" s="17" t="s">
        <v>9</v>
      </c>
      <c r="M4" s="17" t="s">
        <v>10</v>
      </c>
      <c r="N4" s="17" t="s">
        <v>11</v>
      </c>
      <c r="O4" s="17" t="s">
        <v>36</v>
      </c>
    </row>
    <row r="5" spans="1:15" x14ac:dyDescent="0.35">
      <c r="C5" s="1"/>
      <c r="D5" s="1"/>
      <c r="E5" s="1"/>
      <c r="F5" s="1"/>
      <c r="G5" s="13"/>
      <c r="H5" s="13"/>
      <c r="I5" s="13"/>
      <c r="J5" s="13"/>
      <c r="K5" s="13"/>
      <c r="L5" s="13"/>
      <c r="M5" s="13"/>
      <c r="N5" s="13"/>
      <c r="O5" s="13"/>
    </row>
    <row r="6" spans="1:15" x14ac:dyDescent="0.35">
      <c r="A6" t="s">
        <v>27</v>
      </c>
      <c r="C6" s="1">
        <v>23</v>
      </c>
      <c r="D6" s="1">
        <v>30</v>
      </c>
      <c r="E6" s="1">
        <v>35</v>
      </c>
      <c r="F6" s="1">
        <v>35</v>
      </c>
      <c r="G6" s="13">
        <v>85</v>
      </c>
      <c r="H6" s="13">
        <v>80</v>
      </c>
      <c r="I6" s="13">
        <v>90</v>
      </c>
      <c r="J6" s="13">
        <v>55</v>
      </c>
      <c r="K6" s="13">
        <v>90</v>
      </c>
      <c r="L6" s="13">
        <v>80</v>
      </c>
      <c r="M6" s="13">
        <v>70</v>
      </c>
      <c r="N6" s="13">
        <v>70</v>
      </c>
      <c r="O6" s="13">
        <f>SUM(C6:N6)</f>
        <v>743</v>
      </c>
    </row>
    <row r="7" spans="1:15" x14ac:dyDescent="0.35">
      <c r="A7" t="s">
        <v>28</v>
      </c>
      <c r="C7" s="1">
        <v>18</v>
      </c>
      <c r="D7" s="1">
        <v>20</v>
      </c>
      <c r="E7" s="1">
        <v>35</v>
      </c>
      <c r="F7" s="1">
        <v>23</v>
      </c>
      <c r="G7" s="13">
        <v>65</v>
      </c>
      <c r="H7" s="13">
        <v>80</v>
      </c>
      <c r="I7" s="13">
        <v>90</v>
      </c>
      <c r="J7" s="13">
        <v>75</v>
      </c>
      <c r="K7" s="13">
        <v>90</v>
      </c>
      <c r="L7" s="13">
        <v>80</v>
      </c>
      <c r="M7" s="13">
        <v>70</v>
      </c>
      <c r="N7" s="13">
        <v>70</v>
      </c>
      <c r="O7" s="13">
        <f t="shared" ref="O7:O27" si="0">SUM(C7:N7)</f>
        <v>716</v>
      </c>
    </row>
    <row r="8" spans="1:15" x14ac:dyDescent="0.35">
      <c r="A8" t="s">
        <v>32</v>
      </c>
      <c r="C8" s="1">
        <f t="shared" ref="C8:N8" si="1">SUM(C6:C7)</f>
        <v>41</v>
      </c>
      <c r="D8" s="1">
        <f t="shared" si="1"/>
        <v>50</v>
      </c>
      <c r="E8" s="1">
        <f t="shared" si="1"/>
        <v>70</v>
      </c>
      <c r="F8" s="1">
        <f t="shared" si="1"/>
        <v>58</v>
      </c>
      <c r="G8" s="33">
        <f t="shared" si="1"/>
        <v>150</v>
      </c>
      <c r="H8" s="13">
        <f t="shared" si="1"/>
        <v>160</v>
      </c>
      <c r="I8" s="13">
        <f t="shared" si="1"/>
        <v>180</v>
      </c>
      <c r="J8" s="13">
        <f t="shared" si="1"/>
        <v>130</v>
      </c>
      <c r="K8" s="13">
        <f t="shared" si="1"/>
        <v>180</v>
      </c>
      <c r="L8" s="13">
        <f t="shared" si="1"/>
        <v>160</v>
      </c>
      <c r="M8" s="13">
        <f t="shared" si="1"/>
        <v>140</v>
      </c>
      <c r="N8" s="13">
        <f t="shared" si="1"/>
        <v>140</v>
      </c>
      <c r="O8" s="13">
        <f t="shared" si="0"/>
        <v>1459</v>
      </c>
    </row>
    <row r="9" spans="1:15" x14ac:dyDescent="0.35">
      <c r="A9" t="s">
        <v>25</v>
      </c>
      <c r="C9" s="1">
        <f t="shared" ref="C9:N9" si="2">$F$1*C6</f>
        <v>230000</v>
      </c>
      <c r="D9" s="1">
        <f t="shared" si="2"/>
        <v>300000</v>
      </c>
      <c r="E9" s="1">
        <f t="shared" si="2"/>
        <v>350000</v>
      </c>
      <c r="F9" s="1">
        <f>$F$1*F6</f>
        <v>350000</v>
      </c>
      <c r="G9" s="13">
        <f t="shared" si="2"/>
        <v>850000</v>
      </c>
      <c r="H9" s="13">
        <f t="shared" si="2"/>
        <v>800000</v>
      </c>
      <c r="I9" s="13">
        <f t="shared" si="2"/>
        <v>900000</v>
      </c>
      <c r="J9" s="13">
        <f t="shared" si="2"/>
        <v>550000</v>
      </c>
      <c r="K9" s="13">
        <f t="shared" si="2"/>
        <v>900000</v>
      </c>
      <c r="L9" s="13">
        <f t="shared" si="2"/>
        <v>800000</v>
      </c>
      <c r="M9" s="13">
        <f t="shared" si="2"/>
        <v>700000</v>
      </c>
      <c r="N9" s="13">
        <f t="shared" si="2"/>
        <v>700000</v>
      </c>
      <c r="O9" s="13">
        <f t="shared" si="0"/>
        <v>7430000</v>
      </c>
    </row>
    <row r="10" spans="1:15" x14ac:dyDescent="0.35">
      <c r="A10" t="s">
        <v>26</v>
      </c>
      <c r="C10" s="1">
        <f>C7*$F$2</f>
        <v>108000</v>
      </c>
      <c r="D10" s="1">
        <f>D7*$F$2</f>
        <v>120000</v>
      </c>
      <c r="E10" s="1">
        <f>E7*$F$2</f>
        <v>210000</v>
      </c>
      <c r="F10" s="1">
        <f>F7*$F$2</f>
        <v>138000</v>
      </c>
      <c r="G10" s="13">
        <f t="shared" ref="G10:N10" si="3">G7*$F$2</f>
        <v>390000</v>
      </c>
      <c r="H10" s="13">
        <f t="shared" si="3"/>
        <v>480000</v>
      </c>
      <c r="I10" s="13">
        <f t="shared" si="3"/>
        <v>540000</v>
      </c>
      <c r="J10" s="13">
        <f t="shared" si="3"/>
        <v>450000</v>
      </c>
      <c r="K10" s="13">
        <f t="shared" si="3"/>
        <v>540000</v>
      </c>
      <c r="L10" s="13">
        <f t="shared" si="3"/>
        <v>480000</v>
      </c>
      <c r="M10" s="13">
        <f t="shared" si="3"/>
        <v>420000</v>
      </c>
      <c r="N10" s="13">
        <f t="shared" si="3"/>
        <v>420000</v>
      </c>
      <c r="O10" s="13">
        <f t="shared" si="0"/>
        <v>4296000</v>
      </c>
    </row>
    <row r="11" spans="1:15" x14ac:dyDescent="0.35">
      <c r="A11" s="2" t="s">
        <v>16</v>
      </c>
      <c r="B11" s="2"/>
      <c r="C11" s="3">
        <f t="shared" ref="C11:N11" si="4">SUM(C9:C10)</f>
        <v>338000</v>
      </c>
      <c r="D11" s="3">
        <f t="shared" si="4"/>
        <v>420000</v>
      </c>
      <c r="E11" s="3">
        <f t="shared" si="4"/>
        <v>560000</v>
      </c>
      <c r="F11" s="3">
        <f t="shared" si="4"/>
        <v>488000</v>
      </c>
      <c r="G11" s="14">
        <f t="shared" si="4"/>
        <v>1240000</v>
      </c>
      <c r="H11" s="14">
        <f t="shared" si="4"/>
        <v>1280000</v>
      </c>
      <c r="I11" s="14">
        <f t="shared" si="4"/>
        <v>1440000</v>
      </c>
      <c r="J11" s="14">
        <f t="shared" si="4"/>
        <v>1000000</v>
      </c>
      <c r="K11" s="14">
        <f t="shared" si="4"/>
        <v>1440000</v>
      </c>
      <c r="L11" s="14">
        <f t="shared" si="4"/>
        <v>1280000</v>
      </c>
      <c r="M11" s="14">
        <f t="shared" si="4"/>
        <v>1120000</v>
      </c>
      <c r="N11" s="14">
        <f t="shared" si="4"/>
        <v>1120000</v>
      </c>
      <c r="O11" s="14">
        <f t="shared" si="0"/>
        <v>11726000</v>
      </c>
    </row>
    <row r="12" spans="1:15" x14ac:dyDescent="0.35">
      <c r="C12" s="1"/>
      <c r="D12" s="1"/>
      <c r="E12" s="1"/>
      <c r="F12" s="1"/>
      <c r="G12" s="13"/>
      <c r="H12" s="13"/>
      <c r="I12" s="13"/>
      <c r="J12" s="13"/>
      <c r="K12" s="13"/>
      <c r="L12" s="13"/>
      <c r="M12" s="13"/>
      <c r="N12" s="13"/>
      <c r="O12" s="13">
        <f>O11*1.19</f>
        <v>13953940</v>
      </c>
    </row>
    <row r="13" spans="1:15" x14ac:dyDescent="0.35">
      <c r="A13" t="s">
        <v>12</v>
      </c>
      <c r="C13" s="1"/>
      <c r="D13" s="1"/>
      <c r="E13" s="1"/>
      <c r="F13" s="1"/>
      <c r="G13" s="13"/>
      <c r="H13" s="13"/>
      <c r="I13" s="13"/>
      <c r="J13" s="13"/>
      <c r="K13" s="13"/>
      <c r="L13" s="13"/>
      <c r="M13" s="13"/>
      <c r="N13" s="13"/>
      <c r="O13" s="13">
        <f t="shared" si="0"/>
        <v>0</v>
      </c>
    </row>
    <row r="14" spans="1:15" x14ac:dyDescent="0.35">
      <c r="A14" t="s">
        <v>17</v>
      </c>
      <c r="C14" s="1">
        <v>10000</v>
      </c>
      <c r="D14" s="1">
        <v>10000</v>
      </c>
      <c r="E14" s="1">
        <v>10000</v>
      </c>
      <c r="F14" s="1">
        <v>10000</v>
      </c>
      <c r="G14" s="13">
        <v>10000</v>
      </c>
      <c r="H14" s="13">
        <v>10000</v>
      </c>
      <c r="I14" s="13">
        <v>10000</v>
      </c>
      <c r="J14" s="13">
        <v>10000</v>
      </c>
      <c r="K14" s="13">
        <v>10000</v>
      </c>
      <c r="L14" s="13">
        <v>10000</v>
      </c>
      <c r="M14" s="13">
        <v>10000</v>
      </c>
      <c r="N14" s="13">
        <v>10000</v>
      </c>
      <c r="O14" s="13">
        <f t="shared" si="0"/>
        <v>120000</v>
      </c>
    </row>
    <row r="15" spans="1:15" x14ac:dyDescent="0.35">
      <c r="A15" t="s">
        <v>18</v>
      </c>
      <c r="C15" s="1">
        <v>15000</v>
      </c>
      <c r="D15" s="1">
        <v>15000</v>
      </c>
      <c r="E15" s="1">
        <v>15000</v>
      </c>
      <c r="F15" s="1">
        <v>25000</v>
      </c>
      <c r="G15" s="13">
        <v>15000</v>
      </c>
      <c r="H15" s="13">
        <v>15000</v>
      </c>
      <c r="I15" s="13">
        <v>15000</v>
      </c>
      <c r="J15" s="13">
        <v>15000</v>
      </c>
      <c r="K15" s="13">
        <v>15000</v>
      </c>
      <c r="L15" s="13">
        <v>15000</v>
      </c>
      <c r="M15" s="13">
        <v>15000</v>
      </c>
      <c r="N15" s="13">
        <v>15000</v>
      </c>
      <c r="O15" s="13">
        <f t="shared" si="0"/>
        <v>190000</v>
      </c>
    </row>
    <row r="16" spans="1:15" x14ac:dyDescent="0.35">
      <c r="A16" t="s">
        <v>19</v>
      </c>
      <c r="C16" s="1">
        <v>15000</v>
      </c>
      <c r="D16" s="1">
        <v>15000</v>
      </c>
      <c r="E16" s="1">
        <v>15000</v>
      </c>
      <c r="F16" s="1">
        <v>18000</v>
      </c>
      <c r="G16" s="13">
        <v>15000</v>
      </c>
      <c r="H16" s="13">
        <v>15000</v>
      </c>
      <c r="I16" s="13">
        <v>15000</v>
      </c>
      <c r="J16" s="13">
        <v>15000</v>
      </c>
      <c r="K16" s="13">
        <v>15000</v>
      </c>
      <c r="L16" s="13">
        <v>15000</v>
      </c>
      <c r="M16" s="13">
        <v>15000</v>
      </c>
      <c r="N16" s="13">
        <v>15000</v>
      </c>
      <c r="O16" s="13">
        <f t="shared" si="0"/>
        <v>183000</v>
      </c>
    </row>
    <row r="17" spans="1:15" x14ac:dyDescent="0.35">
      <c r="A17" t="s">
        <v>20</v>
      </c>
      <c r="C17" s="1">
        <v>14000</v>
      </c>
      <c r="D17" s="1">
        <v>14000</v>
      </c>
      <c r="E17" s="1">
        <v>14000</v>
      </c>
      <c r="F17" s="1">
        <v>15000</v>
      </c>
      <c r="G17" s="13">
        <v>14000</v>
      </c>
      <c r="H17" s="13">
        <v>14000</v>
      </c>
      <c r="I17" s="13">
        <v>14000</v>
      </c>
      <c r="J17" s="13">
        <v>14000</v>
      </c>
      <c r="K17" s="13">
        <v>14000</v>
      </c>
      <c r="L17" s="13">
        <v>14000</v>
      </c>
      <c r="M17" s="13">
        <v>14000</v>
      </c>
      <c r="N17" s="13">
        <v>14000</v>
      </c>
      <c r="O17" s="13">
        <f t="shared" si="0"/>
        <v>169000</v>
      </c>
    </row>
    <row r="18" spans="1:15" x14ac:dyDescent="0.35">
      <c r="A18" t="s">
        <v>21</v>
      </c>
      <c r="C18" s="1">
        <v>50000</v>
      </c>
      <c r="D18" s="1">
        <v>50000</v>
      </c>
      <c r="E18" s="1">
        <v>50000</v>
      </c>
      <c r="F18" s="1">
        <v>50000</v>
      </c>
      <c r="G18" s="13">
        <v>50000</v>
      </c>
      <c r="H18" s="13">
        <v>50000</v>
      </c>
      <c r="I18" s="13">
        <v>50000</v>
      </c>
      <c r="J18" s="13">
        <v>50000</v>
      </c>
      <c r="K18" s="13">
        <v>50000</v>
      </c>
      <c r="L18" s="13">
        <v>50000</v>
      </c>
      <c r="M18" s="13">
        <v>50000</v>
      </c>
      <c r="N18" s="13">
        <v>50000</v>
      </c>
      <c r="O18" s="13">
        <f t="shared" si="0"/>
        <v>600000</v>
      </c>
    </row>
    <row r="19" spans="1:15" x14ac:dyDescent="0.35">
      <c r="A19" s="4" t="s">
        <v>12</v>
      </c>
      <c r="B19" s="4"/>
      <c r="C19" s="5">
        <f t="shared" ref="C19:N19" si="5">SUM(C14:C18)</f>
        <v>104000</v>
      </c>
      <c r="D19" s="5">
        <f t="shared" si="5"/>
        <v>104000</v>
      </c>
      <c r="E19" s="5">
        <f t="shared" si="5"/>
        <v>104000</v>
      </c>
      <c r="F19" s="5">
        <f t="shared" si="5"/>
        <v>118000</v>
      </c>
      <c r="G19" s="15">
        <f t="shared" si="5"/>
        <v>104000</v>
      </c>
      <c r="H19" s="15">
        <f t="shared" si="5"/>
        <v>104000</v>
      </c>
      <c r="I19" s="15">
        <f t="shared" si="5"/>
        <v>104000</v>
      </c>
      <c r="J19" s="15">
        <f t="shared" si="5"/>
        <v>104000</v>
      </c>
      <c r="K19" s="15">
        <f t="shared" si="5"/>
        <v>104000</v>
      </c>
      <c r="L19" s="15">
        <f t="shared" si="5"/>
        <v>104000</v>
      </c>
      <c r="M19" s="15">
        <f t="shared" si="5"/>
        <v>104000</v>
      </c>
      <c r="N19" s="15">
        <f t="shared" si="5"/>
        <v>104000</v>
      </c>
      <c r="O19" s="15">
        <f t="shared" si="0"/>
        <v>1262000</v>
      </c>
    </row>
    <row r="20" spans="1:15" x14ac:dyDescent="0.35">
      <c r="C20" s="1"/>
      <c r="D20" s="1"/>
      <c r="E20" s="1"/>
      <c r="F20" s="1"/>
      <c r="G20" s="13"/>
      <c r="H20" s="13"/>
      <c r="I20" s="13"/>
      <c r="J20" s="13"/>
      <c r="K20" s="13"/>
      <c r="L20" s="13"/>
      <c r="M20" s="13"/>
      <c r="N20" s="13"/>
      <c r="O20" s="13">
        <f t="shared" si="0"/>
        <v>0</v>
      </c>
    </row>
    <row r="21" spans="1:15" x14ac:dyDescent="0.35">
      <c r="A21" t="s">
        <v>13</v>
      </c>
      <c r="C21" s="1"/>
      <c r="D21" s="1"/>
      <c r="E21" s="1"/>
      <c r="F21" s="1"/>
      <c r="G21" s="13"/>
      <c r="H21" s="13"/>
      <c r="I21" s="13"/>
      <c r="J21" s="13"/>
      <c r="K21" s="13"/>
      <c r="L21" s="13"/>
      <c r="M21" s="13"/>
      <c r="N21" s="13"/>
      <c r="O21" s="13">
        <f t="shared" si="0"/>
        <v>0</v>
      </c>
    </row>
    <row r="22" spans="1:15" x14ac:dyDescent="0.35">
      <c r="A22" t="s">
        <v>22</v>
      </c>
      <c r="B22">
        <v>2500</v>
      </c>
      <c r="C22" s="1">
        <f t="shared" ref="C22:N22" si="6">C6*$B$22</f>
        <v>57500</v>
      </c>
      <c r="D22" s="1">
        <f t="shared" si="6"/>
        <v>75000</v>
      </c>
      <c r="E22" s="1">
        <f t="shared" si="6"/>
        <v>87500</v>
      </c>
      <c r="F22" s="1">
        <f t="shared" si="6"/>
        <v>87500</v>
      </c>
      <c r="G22" s="13">
        <f t="shared" si="6"/>
        <v>212500</v>
      </c>
      <c r="H22" s="13">
        <f t="shared" si="6"/>
        <v>200000</v>
      </c>
      <c r="I22" s="13">
        <f t="shared" si="6"/>
        <v>225000</v>
      </c>
      <c r="J22" s="13">
        <f t="shared" si="6"/>
        <v>137500</v>
      </c>
      <c r="K22" s="13">
        <f t="shared" si="6"/>
        <v>225000</v>
      </c>
      <c r="L22" s="13">
        <f t="shared" si="6"/>
        <v>200000</v>
      </c>
      <c r="M22" s="13">
        <f t="shared" si="6"/>
        <v>175000</v>
      </c>
      <c r="N22" s="13">
        <f t="shared" si="6"/>
        <v>175000</v>
      </c>
      <c r="O22" s="13">
        <f t="shared" si="0"/>
        <v>1857500</v>
      </c>
    </row>
    <row r="23" spans="1:15" x14ac:dyDescent="0.35">
      <c r="A23" t="s">
        <v>23</v>
      </c>
      <c r="B23">
        <v>4000</v>
      </c>
      <c r="C23" s="1">
        <f>$B$23*C7</f>
        <v>72000</v>
      </c>
      <c r="D23" s="1">
        <f t="shared" ref="D23:N23" si="7">$B$23*D7</f>
        <v>80000</v>
      </c>
      <c r="E23" s="1">
        <f t="shared" si="7"/>
        <v>140000</v>
      </c>
      <c r="F23" s="1">
        <f t="shared" si="7"/>
        <v>92000</v>
      </c>
      <c r="G23" s="13">
        <f t="shared" si="7"/>
        <v>260000</v>
      </c>
      <c r="H23" s="13">
        <f t="shared" si="7"/>
        <v>320000</v>
      </c>
      <c r="I23" s="13">
        <f t="shared" si="7"/>
        <v>360000</v>
      </c>
      <c r="J23" s="13">
        <f t="shared" si="7"/>
        <v>300000</v>
      </c>
      <c r="K23" s="13">
        <f t="shared" si="7"/>
        <v>360000</v>
      </c>
      <c r="L23" s="13">
        <f t="shared" si="7"/>
        <v>320000</v>
      </c>
      <c r="M23" s="13">
        <f t="shared" si="7"/>
        <v>280000</v>
      </c>
      <c r="N23" s="13">
        <f t="shared" si="7"/>
        <v>280000</v>
      </c>
      <c r="O23" s="13">
        <f t="shared" si="0"/>
        <v>2864000</v>
      </c>
    </row>
    <row r="24" spans="1:15" x14ac:dyDescent="0.35">
      <c r="A24" t="s">
        <v>48</v>
      </c>
      <c r="C24" s="1">
        <f t="shared" ref="C24:N24" si="8">SUM(C22:C23)</f>
        <v>129500</v>
      </c>
      <c r="D24" s="1">
        <f t="shared" si="8"/>
        <v>155000</v>
      </c>
      <c r="E24" s="1">
        <f t="shared" si="8"/>
        <v>227500</v>
      </c>
      <c r="F24" s="1">
        <f t="shared" si="8"/>
        <v>179500</v>
      </c>
      <c r="G24" s="13">
        <f t="shared" si="8"/>
        <v>472500</v>
      </c>
      <c r="H24" s="13">
        <f t="shared" si="8"/>
        <v>520000</v>
      </c>
      <c r="I24" s="13">
        <f t="shared" si="8"/>
        <v>585000</v>
      </c>
      <c r="J24" s="13">
        <f t="shared" si="8"/>
        <v>437500</v>
      </c>
      <c r="K24" s="13">
        <f t="shared" si="8"/>
        <v>585000</v>
      </c>
      <c r="L24" s="13">
        <f t="shared" si="8"/>
        <v>520000</v>
      </c>
      <c r="M24" s="13">
        <f t="shared" si="8"/>
        <v>455000</v>
      </c>
      <c r="N24" s="13">
        <f t="shared" si="8"/>
        <v>455000</v>
      </c>
      <c r="O24" s="13">
        <f t="shared" si="0"/>
        <v>4721500</v>
      </c>
    </row>
    <row r="25" spans="1:15" x14ac:dyDescent="0.35">
      <c r="A25" s="6" t="s">
        <v>29</v>
      </c>
      <c r="B25" s="6"/>
      <c r="C25" s="7">
        <v>579000</v>
      </c>
      <c r="D25" s="7">
        <f t="shared" ref="D25:N25" si="9">D19+D24</f>
        <v>259000</v>
      </c>
      <c r="E25" s="7">
        <f t="shared" si="9"/>
        <v>331500</v>
      </c>
      <c r="F25" s="7">
        <f>F19+F24</f>
        <v>297500</v>
      </c>
      <c r="G25" s="16">
        <f t="shared" si="9"/>
        <v>576500</v>
      </c>
      <c r="H25" s="16">
        <f t="shared" si="9"/>
        <v>624000</v>
      </c>
      <c r="I25" s="16">
        <f t="shared" si="9"/>
        <v>689000</v>
      </c>
      <c r="J25" s="16">
        <f t="shared" si="9"/>
        <v>541500</v>
      </c>
      <c r="K25" s="16">
        <f t="shared" si="9"/>
        <v>689000</v>
      </c>
      <c r="L25" s="16">
        <f t="shared" si="9"/>
        <v>624000</v>
      </c>
      <c r="M25" s="16">
        <f t="shared" si="9"/>
        <v>559000</v>
      </c>
      <c r="N25" s="16">
        <f t="shared" si="9"/>
        <v>559000</v>
      </c>
      <c r="O25" s="16">
        <f t="shared" si="0"/>
        <v>6329000</v>
      </c>
    </row>
    <row r="26" spans="1:15" x14ac:dyDescent="0.35">
      <c r="A26" t="s">
        <v>14</v>
      </c>
      <c r="G26" s="17"/>
      <c r="H26" s="17"/>
      <c r="I26" s="17"/>
      <c r="J26" s="17"/>
      <c r="K26" s="17"/>
      <c r="L26" s="17"/>
      <c r="M26" s="17"/>
      <c r="N26" s="17"/>
      <c r="O26" s="17">
        <f t="shared" si="0"/>
        <v>0</v>
      </c>
    </row>
    <row r="27" spans="1:15" x14ac:dyDescent="0.35">
      <c r="A27" s="9" t="s">
        <v>15</v>
      </c>
      <c r="B27" s="9"/>
      <c r="C27" s="10">
        <f>C11-C25</f>
        <v>-241000</v>
      </c>
      <c r="D27" s="10">
        <f t="shared" ref="D27:N27" si="10">D11-D25</f>
        <v>161000</v>
      </c>
      <c r="E27" s="10">
        <f t="shared" si="10"/>
        <v>228500</v>
      </c>
      <c r="F27" s="10">
        <f>F11-F25</f>
        <v>190500</v>
      </c>
      <c r="G27" s="22">
        <f t="shared" si="10"/>
        <v>663500</v>
      </c>
      <c r="H27" s="22">
        <f t="shared" si="10"/>
        <v>656000</v>
      </c>
      <c r="I27" s="22">
        <f t="shared" si="10"/>
        <v>751000</v>
      </c>
      <c r="J27" s="22">
        <f t="shared" si="10"/>
        <v>458500</v>
      </c>
      <c r="K27" s="22">
        <f t="shared" si="10"/>
        <v>751000</v>
      </c>
      <c r="L27" s="22">
        <f t="shared" si="10"/>
        <v>656000</v>
      </c>
      <c r="M27" s="22">
        <f t="shared" si="10"/>
        <v>561000</v>
      </c>
      <c r="N27" s="22">
        <f t="shared" si="10"/>
        <v>561000</v>
      </c>
      <c r="O27" s="23">
        <f t="shared" si="0"/>
        <v>5397000</v>
      </c>
    </row>
  </sheetData>
  <phoneticPr fontId="9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2019</vt:lpstr>
      <vt:lpstr>Presupuesto 2020</vt:lpstr>
      <vt:lpstr>Enero 2020</vt:lpstr>
      <vt:lpstr>Febrero 2020 </vt:lpstr>
      <vt:lpstr>Marzo 2020 </vt:lpstr>
      <vt:lpstr>Venta real 2020</vt:lpstr>
      <vt:lpstr>Presupuesto 2021</vt:lpstr>
      <vt:lpstr>Venta 2021</vt:lpstr>
      <vt:lpstr>Presupuesto 2023</vt:lpstr>
      <vt:lpstr>Boton derecho</vt:lpstr>
      <vt:lpstr>IVA mensual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Alza Ramirez</dc:creator>
  <cp:lastModifiedBy>Sandra</cp:lastModifiedBy>
  <cp:lastPrinted>2019-09-12T03:38:06Z</cp:lastPrinted>
  <dcterms:created xsi:type="dcterms:W3CDTF">2019-09-09T19:14:34Z</dcterms:created>
  <dcterms:modified xsi:type="dcterms:W3CDTF">2023-05-16T03:56:56Z</dcterms:modified>
</cp:coreProperties>
</file>